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CE\MEDICI\HAVÍŘOV PORODNÍ\HAVÍŘOV PORODNÍ\UT 12_2021 DPS\"/>
    </mc:Choice>
  </mc:AlternateContent>
  <xr:revisionPtr revIDLastSave="0" documentId="8_{3CA88C6C-7187-442F-AD5E-3C25BA4AF045}" xr6:coauthVersionLast="47" xr6:coauthVersionMax="47" xr10:uidLastSave="{00000000-0000-0000-0000-000000000000}"/>
  <bookViews>
    <workbookView xWindow="-120" yWindow="-120" windowWidth="29040" windowHeight="1779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G39" i="1"/>
  <c r="F39" i="1"/>
  <c r="G118" i="12"/>
  <c r="AC118" i="12"/>
  <c r="AD11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1" i="12"/>
  <c r="G20" i="12" s="1"/>
  <c r="I21" i="12"/>
  <c r="I20" i="12" s="1"/>
  <c r="K21" i="12"/>
  <c r="K20" i="12" s="1"/>
  <c r="O21" i="12"/>
  <c r="O20" i="12" s="1"/>
  <c r="Q21" i="12"/>
  <c r="Q20" i="12" s="1"/>
  <c r="U21" i="12"/>
  <c r="U20" i="12" s="1"/>
  <c r="G23" i="12"/>
  <c r="I23" i="12"/>
  <c r="K23" i="12"/>
  <c r="K22" i="12" s="1"/>
  <c r="M23" i="12"/>
  <c r="O23" i="12"/>
  <c r="Q23" i="12"/>
  <c r="U23" i="12"/>
  <c r="U22" i="12" s="1"/>
  <c r="G24" i="12"/>
  <c r="G22" i="12" s="1"/>
  <c r="I24" i="12"/>
  <c r="K24" i="12"/>
  <c r="M24" i="12"/>
  <c r="O24" i="12"/>
  <c r="O22" i="12" s="1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I22" i="12" s="1"/>
  <c r="K26" i="12"/>
  <c r="O26" i="12"/>
  <c r="Q26" i="12"/>
  <c r="Q22" i="12" s="1"/>
  <c r="U26" i="12"/>
  <c r="G27" i="12"/>
  <c r="I27" i="12"/>
  <c r="K27" i="12"/>
  <c r="M27" i="12"/>
  <c r="O27" i="12"/>
  <c r="Q27" i="12"/>
  <c r="U27" i="12"/>
  <c r="G29" i="12"/>
  <c r="G28" i="12" s="1"/>
  <c r="I29" i="12"/>
  <c r="I28" i="12" s="1"/>
  <c r="K29" i="12"/>
  <c r="O29" i="12"/>
  <c r="O28" i="12" s="1"/>
  <c r="Q29" i="12"/>
  <c r="Q28" i="12" s="1"/>
  <c r="U29" i="12"/>
  <c r="G30" i="12"/>
  <c r="M30" i="12" s="1"/>
  <c r="I30" i="12"/>
  <c r="K30" i="12"/>
  <c r="K28" i="12" s="1"/>
  <c r="O30" i="12"/>
  <c r="Q30" i="12"/>
  <c r="U30" i="12"/>
  <c r="U28" i="12" s="1"/>
  <c r="G31" i="12"/>
  <c r="I31" i="12"/>
  <c r="K31" i="12"/>
  <c r="M31" i="12"/>
  <c r="O31" i="12"/>
  <c r="Q31" i="12"/>
  <c r="U31" i="12"/>
  <c r="K32" i="12"/>
  <c r="U32" i="12"/>
  <c r="G33" i="12"/>
  <c r="G32" i="12" s="1"/>
  <c r="I33" i="12"/>
  <c r="I32" i="12" s="1"/>
  <c r="K33" i="12"/>
  <c r="O33" i="12"/>
  <c r="O32" i="12" s="1"/>
  <c r="Q33" i="12"/>
  <c r="Q32" i="12" s="1"/>
  <c r="U33" i="12"/>
  <c r="G35" i="12"/>
  <c r="I35" i="12"/>
  <c r="K35" i="12"/>
  <c r="K34" i="12" s="1"/>
  <c r="M35" i="12"/>
  <c r="O35" i="12"/>
  <c r="Q35" i="12"/>
  <c r="U35" i="12"/>
  <c r="U34" i="12" s="1"/>
  <c r="G36" i="12"/>
  <c r="G34" i="12" s="1"/>
  <c r="I36" i="12"/>
  <c r="K36" i="12"/>
  <c r="M36" i="12"/>
  <c r="O36" i="12"/>
  <c r="O34" i="12" s="1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I34" i="12" s="1"/>
  <c r="K38" i="12"/>
  <c r="O38" i="12"/>
  <c r="Q38" i="12"/>
  <c r="Q34" i="12" s="1"/>
  <c r="U38" i="12"/>
  <c r="G40" i="12"/>
  <c r="G39" i="12" s="1"/>
  <c r="I40" i="12"/>
  <c r="K40" i="12"/>
  <c r="M40" i="12"/>
  <c r="O40" i="12"/>
  <c r="O39" i="12" s="1"/>
  <c r="Q40" i="12"/>
  <c r="U40" i="12"/>
  <c r="G41" i="12"/>
  <c r="M41" i="12" s="1"/>
  <c r="I41" i="12"/>
  <c r="I39" i="12" s="1"/>
  <c r="K41" i="12"/>
  <c r="O41" i="12"/>
  <c r="Q41" i="12"/>
  <c r="Q39" i="12" s="1"/>
  <c r="U41" i="12"/>
  <c r="G42" i="12"/>
  <c r="M42" i="12" s="1"/>
  <c r="I42" i="12"/>
  <c r="K42" i="12"/>
  <c r="O42" i="12"/>
  <c r="Q42" i="12"/>
  <c r="U42" i="12"/>
  <c r="G43" i="12"/>
  <c r="I43" i="12"/>
  <c r="K43" i="12"/>
  <c r="K39" i="12" s="1"/>
  <c r="M43" i="12"/>
  <c r="O43" i="12"/>
  <c r="Q43" i="12"/>
  <c r="U43" i="12"/>
  <c r="U39" i="12" s="1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7" i="12"/>
  <c r="G76" i="12" s="1"/>
  <c r="I77" i="12"/>
  <c r="I76" i="12" s="1"/>
  <c r="K77" i="12"/>
  <c r="O77" i="12"/>
  <c r="O76" i="12" s="1"/>
  <c r="Q77" i="12"/>
  <c r="Q76" i="12" s="1"/>
  <c r="U77" i="12"/>
  <c r="G78" i="12"/>
  <c r="M78" i="12" s="1"/>
  <c r="I78" i="12"/>
  <c r="K78" i="12"/>
  <c r="K76" i="12" s="1"/>
  <c r="O78" i="12"/>
  <c r="Q78" i="12"/>
  <c r="U78" i="12"/>
  <c r="U76" i="12" s="1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I92" i="12"/>
  <c r="K92" i="12"/>
  <c r="M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I110" i="12"/>
  <c r="Q110" i="12"/>
  <c r="G111" i="12"/>
  <c r="I111" i="12"/>
  <c r="K111" i="12"/>
  <c r="K110" i="12" s="1"/>
  <c r="M111" i="12"/>
  <c r="O111" i="12"/>
  <c r="Q111" i="12"/>
  <c r="U111" i="12"/>
  <c r="U110" i="12" s="1"/>
  <c r="G112" i="12"/>
  <c r="G110" i="12" s="1"/>
  <c r="I112" i="12"/>
  <c r="K112" i="12"/>
  <c r="M112" i="12"/>
  <c r="O112" i="12"/>
  <c r="O110" i="12" s="1"/>
  <c r="Q112" i="12"/>
  <c r="U112" i="12"/>
  <c r="G113" i="12"/>
  <c r="M113" i="12" s="1"/>
  <c r="I113" i="12"/>
  <c r="K113" i="12"/>
  <c r="O113" i="12"/>
  <c r="Q113" i="12"/>
  <c r="U113" i="12"/>
  <c r="I114" i="12"/>
  <c r="Q114" i="12"/>
  <c r="G115" i="12"/>
  <c r="I115" i="12"/>
  <c r="K115" i="12"/>
  <c r="K114" i="12" s="1"/>
  <c r="M115" i="12"/>
  <c r="M114" i="12" s="1"/>
  <c r="O115" i="12"/>
  <c r="Q115" i="12"/>
  <c r="U115" i="12"/>
  <c r="U114" i="12" s="1"/>
  <c r="G116" i="12"/>
  <c r="G114" i="12" s="1"/>
  <c r="I116" i="12"/>
  <c r="K116" i="12"/>
  <c r="M116" i="12"/>
  <c r="O116" i="12"/>
  <c r="O114" i="12" s="1"/>
  <c r="Q116" i="12"/>
  <c r="U116" i="12"/>
  <c r="I20" i="1"/>
  <c r="I19" i="1"/>
  <c r="I18" i="1"/>
  <c r="I17" i="1"/>
  <c r="I16" i="1"/>
  <c r="I60" i="1"/>
  <c r="AZ44" i="1"/>
  <c r="AZ43" i="1"/>
  <c r="G27" i="1"/>
  <c r="F40" i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39" i="12"/>
  <c r="M110" i="12"/>
  <c r="M34" i="12"/>
  <c r="M22" i="12"/>
  <c r="M77" i="12"/>
  <c r="M76" i="12" s="1"/>
  <c r="M33" i="12"/>
  <c r="M32" i="12" s="1"/>
  <c r="M29" i="12"/>
  <c r="M28" i="12" s="1"/>
  <c r="M21" i="12"/>
  <c r="M20" i="12" s="1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<sst xmlns="http://schemas.openxmlformats.org/spreadsheetml/2006/main" count="587" uniqueCount="323">
  <si>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</si>
  <si>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</si>
  <si>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</si>
  <si>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</si>
  <si>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</si>
  <si>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</si>
  <si>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</si>
  <si>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</si>
  <si>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</si>
  <si>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</si>
  <si>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</si>
  <si>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</si>
  <si>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</si>
  <si>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</si>
  <si>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</si>
  <si>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</si>
  <si>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</si>
  <si>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</si>
  <si>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</si>
  <si>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</si>
  <si>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</si>
  <si>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</si>
  <si>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</si>
  <si>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</si>
  <si>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</si>
  <si>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</si>
  <si>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</si>
  <si>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</si>
  <si>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</si>
  <si>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</si>
  <si>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</si>
  <si>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</si>
  <si>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</si>
  <si>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</si>
  <si>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</si>
  <si>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</si>
  <si>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</si>
  <si>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</si>
  <si>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</si>
  <si>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</si>
  <si>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</si>
  <si>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</si>
  <si>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</si>
  <si>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Havířov</t>
  </si>
  <si>
    <t>Rozpočet:</t>
  </si>
  <si>
    <t>Misto</t>
  </si>
  <si>
    <t>Nemocnice Havířov-B-3NP-Rekonstrukce na gynekologicko-porodní oddělení-chlazení</t>
  </si>
  <si>
    <t>TOP-KLIMA, s.r.o.</t>
  </si>
  <si>
    <t>Skryjova 4</t>
  </si>
  <si>
    <t>Brno</t>
  </si>
  <si>
    <t>61400</t>
  </si>
  <si>
    <t>Rozpočet</t>
  </si>
  <si>
    <t>Celkem za stavbu</t>
  </si>
  <si>
    <t>CZK</t>
  </si>
  <si>
    <t xml:space="preserve">Popis rozpočtu:  - </t>
  </si>
  <si>
    <t>Rozpočet v rozsahu projektu pro realizaci stavby - DPS</t>
  </si>
  <si>
    <t>Strojovna chladu, napojení jednotky a rozvody ve 3NP, včetně FAN-COILŮ</t>
  </si>
  <si>
    <t>Rekapitulace dílů</t>
  </si>
  <si>
    <t>Typ dílu</t>
  </si>
  <si>
    <t>S</t>
  </si>
  <si>
    <t>Specifikace</t>
  </si>
  <si>
    <t>94</t>
  </si>
  <si>
    <t>Lešení a stavební výtahy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</si>
  <si>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</si>
  <si>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</si>
  <si>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</si>
  <si>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</si>
  <si>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</si>
  <si>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</si>
  <si>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</si>
  <si>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</si>
  <si>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</si>
  <si>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</si>
  <si>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</si>
  <si>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</si>
  <si>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</si>
  <si>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</si>
  <si>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HZS</t>
  </si>
  <si>
    <t>Hodinové 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</si>
  <si>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</si>
  <si>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</si>
  <si>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</si>
  <si>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</si>
  <si>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</si>
  <si>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</si>
  <si>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</si>
  <si>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</si>
  <si>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</si>
  <si>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</si>
  <si>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</si>
  <si>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</si>
  <si>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</si>
  <si>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</si>
  <si>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</si>
  <si>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</si>
  <si>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</si>
  <si>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</si>
  <si>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</si>
  <si>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</si>
  <si>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</si>
  <si>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</si>
  <si>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</si>
  <si>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</si>
  <si>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</si>
  <si>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</si>
  <si>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</si>
  <si>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</si>
  <si>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</si>
  <si>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S05-03</t>
  </si>
  <si>
    <t>D+M Nerez zás. 1000 l, vč.izolace kaučuk 6cm</t>
  </si>
  <si>
    <t>kpl</t>
  </si>
  <si>
    <t>POL1_0</t>
  </si>
  <si>
    <t>S03-11</t>
  </si>
  <si>
    <t>EN -S 140/10, vč. zkuš. kohoutu 1"</t>
  </si>
  <si>
    <t>S03-07</t>
  </si>
  <si>
    <t>Míchací zařízení s čerpadlem 200L plast.nádrž, regulace, armatury</t>
  </si>
  <si>
    <t>S01-13</t>
  </si>
  <si>
    <t>Doplňovací zařízení, úprava vody změkčení, automatika</t>
  </si>
  <si>
    <t>S05-04</t>
  </si>
  <si>
    <t>D+M Rozděl+sběrač komplet, měď DN 80,dl.1350 izolace 5cm kaučuk</t>
  </si>
  <si>
    <t>S02-07</t>
  </si>
  <si>
    <t>Čerp. elektron. zdvojené chlad. M3 - 65-120, izolace kaučuk</t>
  </si>
  <si>
    <t>ks</t>
  </si>
  <si>
    <t>S02-08</t>
  </si>
  <si>
    <t>Čerp. elektron. zdvojené chlad. M3 - 80-120, izolace kaučuk</t>
  </si>
  <si>
    <t>S20-05</t>
  </si>
  <si>
    <t>Nemrznoucí směs 35% etylenglykol 65% voda pro, první náplň</t>
  </si>
  <si>
    <t>l</t>
  </si>
  <si>
    <t>S10-01</t>
  </si>
  <si>
    <t>Montáž a zprovoznění technol. zařízení, společně s MaR</t>
  </si>
  <si>
    <t>hod</t>
  </si>
  <si>
    <t>S25-01</t>
  </si>
  <si>
    <t xml:space="preserve">D+M Chlazení fan-coil, dle přiložené specifikace </t>
  </si>
  <si>
    <t>Kč</t>
  </si>
  <si>
    <t>S25-02</t>
  </si>
  <si>
    <t>D+M Zdroj chladu, dle přiložené specifikace</t>
  </si>
  <si>
    <t>941955002R00</t>
  </si>
  <si>
    <t>Lešení lehké pomocné, výška podlahy do 1,9 m</t>
  </si>
  <si>
    <t>m2</t>
  </si>
  <si>
    <t>713-15005</t>
  </si>
  <si>
    <t>D+M kaučuk, tl25, pro chlad DN 15-20, včetně uložení</t>
  </si>
  <si>
    <t>bm</t>
  </si>
  <si>
    <t>713-15006</t>
  </si>
  <si>
    <t>D+M  kaučuk, tl.30, pro chlad DN 25-32, včetně uložení</t>
  </si>
  <si>
    <t>713-15007</t>
  </si>
  <si>
    <t>D+M kaučuk, tl.40, pro chlad DN 32-50, včetně uložení</t>
  </si>
  <si>
    <t>713-15008</t>
  </si>
  <si>
    <t>D+M Kaučuk, tl.50 pro chlad DN 50-80, , včetně uložení</t>
  </si>
  <si>
    <t>713-25022</t>
  </si>
  <si>
    <t>D+M Oplechování pevné Al pl. embasovaný, venk potrubí chladu</t>
  </si>
  <si>
    <t>722190222R00</t>
  </si>
  <si>
    <t>Přípojky vodovodní pro pevné připojení DN 20</t>
  </si>
  <si>
    <t>soubor</t>
  </si>
  <si>
    <t>722172311R00</t>
  </si>
  <si>
    <t>Potrubí z PPR, D 20x2,8 mm, PN 16, vč.zed.výpom.</t>
  </si>
  <si>
    <t>m</t>
  </si>
  <si>
    <t>998722104R00</t>
  </si>
  <si>
    <t>Přesun hmot pro vnitřní vodovod, výšky do 36 m</t>
  </si>
  <si>
    <t>t</t>
  </si>
  <si>
    <t>731341140R00</t>
  </si>
  <si>
    <t>Hadice napouštěcí pryžové D 20/28</t>
  </si>
  <si>
    <t>732199100RM1</t>
  </si>
  <si>
    <t>Montáž orientačního štítku, včetně dodávky štítku</t>
  </si>
  <si>
    <t>732429114R00</t>
  </si>
  <si>
    <t>Montáž čerpadel oběhových spirálních, DN 65</t>
  </si>
  <si>
    <t>732429115R00</t>
  </si>
  <si>
    <t>Montáž čerpadel oběhových spirálních, DN 80</t>
  </si>
  <si>
    <t>998732102R00</t>
  </si>
  <si>
    <t>Přesun hmot pro strojovny, výšky do 12 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</si>
  <si>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</si>
  <si>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</si>
  <si>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</si>
  <si>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</si>
  <si>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</si>
  <si>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</si>
  <si>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</si>
  <si>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</si>
  <si>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</si>
  <si>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</si>
  <si>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733163108R00</t>
  </si>
  <si>
    <t>Potrubí z měděných trubek vytápění D 54 x 2,0 mm</t>
  </si>
  <si>
    <t>733163110R00</t>
  </si>
  <si>
    <t>Potrubí z měděných trubek vytápění D 76,1 x 2,0 mm</t>
  </si>
  <si>
    <t>733163111R00</t>
  </si>
  <si>
    <t>Potrubí z měděných trubek vytápění D 88,9 x 2,0 mm</t>
  </si>
  <si>
    <t>733164103RT1</t>
  </si>
  <si>
    <t>Montáž potrubí z měděných trubek vytápění D 18 mm, pájením na tvrdo</t>
  </si>
  <si>
    <t>733164104RT1</t>
  </si>
  <si>
    <t>Montáž potrubí z měděných trubek vytápění D 22 mm, pájením na tvrdo</t>
  </si>
  <si>
    <t>733164105RT1</t>
  </si>
  <si>
    <t>Montáž potrubí z měděných trubek vytápění D 28 mm, pájením na tvrdo</t>
  </si>
  <si>
    <t>733164106RT1</t>
  </si>
  <si>
    <t>Montáž potrubí z měděných trubek vytápění D 35 mm, pájením na tvrdo</t>
  </si>
  <si>
    <t>733164107RT1</t>
  </si>
  <si>
    <t>Montáž potrubí z měděných trubek vytápění D 42 mm, pájením na tvrdo</t>
  </si>
  <si>
    <t>733164108RT1</t>
  </si>
  <si>
    <t>Montáž potrubí z měděných trubek vytápění D 54 mm, pájením na tvrdo</t>
  </si>
  <si>
    <t>733164110RT2</t>
  </si>
  <si>
    <t>Montáž potrubí z měděných trubek vytápění D 76 mm, pájením na tvrdo, bez závěsů a objímek</t>
  </si>
  <si>
    <t>733164111RT2</t>
  </si>
  <si>
    <t>Montáž potrubí z měděných trubek vytápění D 89 mm, pájením na tvrdo, bez závěsů</t>
  </si>
  <si>
    <t>733165102R00</t>
  </si>
  <si>
    <t>Montáž tvar.vytáp.Cu pájené na tvrdo D15-22mm 1spo</t>
  </si>
  <si>
    <t>kus</t>
  </si>
  <si>
    <t>733165103R00</t>
  </si>
  <si>
    <t>Montáž tvar.vytáp.Cu pájené na tvrdo D 28mm 1 spoj</t>
  </si>
  <si>
    <t>733165104R00</t>
  </si>
  <si>
    <t>Montáž tvar.vytáp.Cu pájené na tvrdo D 35mm 1 spoj</t>
  </si>
  <si>
    <t>733165105R00</t>
  </si>
  <si>
    <t>Montáž tvar.vytáp.Cu pájené na tvrdo D 42mm 1 spoj</t>
  </si>
  <si>
    <t>733165106R00</t>
  </si>
  <si>
    <t>Montáž tvar.vytáp.Cu pájené na tvrdo D 54mm 1 spoj</t>
  </si>
  <si>
    <t>733165108R00</t>
  </si>
  <si>
    <t>Montáž tvar.vytáp.Cu pájené na tvrdo D 76mm 1 spoj</t>
  </si>
  <si>
    <t>733165109R00</t>
  </si>
  <si>
    <t>Montáž tvar.vytáp.Cu pájené na tvrdo D 89mm 1 spoj</t>
  </si>
  <si>
    <t>733-20025</t>
  </si>
  <si>
    <t>Tvarovky měď na pájení , předběžná cena</t>
  </si>
  <si>
    <t>733111103R00</t>
  </si>
  <si>
    <t>Potrubí závitové bezešvé běžné nízkotlaké DN 15</t>
  </si>
  <si>
    <t>733111104R00</t>
  </si>
  <si>
    <t>Potrubí závitové bezešvé běžné nízkotlaké DN 20</t>
  </si>
  <si>
    <t>733111105R00</t>
  </si>
  <si>
    <t>Potrubí závitové bezešvé běžné nízkotlaké DN 25</t>
  </si>
  <si>
    <t>733190106R00</t>
  </si>
  <si>
    <t>Tlaková zkouška potrubí  DN 32</t>
  </si>
  <si>
    <t>733190108R00</t>
  </si>
  <si>
    <t>Tlaková zkouška potrubí  DN 50</t>
  </si>
  <si>
    <t>733190225R00</t>
  </si>
  <si>
    <t>Tlaková zkouška ocelového hladkého potrubí D 89</t>
  </si>
  <si>
    <t>733141102R00</t>
  </si>
  <si>
    <t>Odvzdušňovací nádobky do DN 50</t>
  </si>
  <si>
    <t>733-01.002</t>
  </si>
  <si>
    <t>Uložení potrubí (konzoly, závěsy, pouta)</t>
  </si>
  <si>
    <t>kg</t>
  </si>
  <si>
    <t>733-01.001</t>
  </si>
  <si>
    <t>Doplňkové konstrukce válc.mat zhot.+mont</t>
  </si>
  <si>
    <t>733-04.002</t>
  </si>
  <si>
    <t>Tl.hadice nerez opl. dl.300 3/4"</t>
  </si>
  <si>
    <t>733-04.005</t>
  </si>
  <si>
    <t>Tl.hadice nerez opl. dl.300 1/2"</t>
  </si>
  <si>
    <t>998733104R00</t>
  </si>
  <si>
    <t>Přesun hmot pro rozvody potrubí, výšky do 36 m</t>
  </si>
  <si>
    <t>734233111R00</t>
  </si>
  <si>
    <t>Kohout kulový, vnitř.-vnitř.z.  DN 15</t>
  </si>
  <si>
    <t>734233112R00</t>
  </si>
  <si>
    <t>Kohout kulový, vnitř.-vnitř.z. DN 20</t>
  </si>
  <si>
    <t>734233113R00</t>
  </si>
  <si>
    <t>Kohout kulový, vnitř.-vnitř.z. DN 25</t>
  </si>
  <si>
    <t>734233114R00</t>
  </si>
  <si>
    <t>Kohout kulový, vnitř.-vnitř.z.  DN 32</t>
  </si>
  <si>
    <t>734233115R00</t>
  </si>
  <si>
    <t>Kohout kulový, vnitř.-vnitř.z. DN 40</t>
  </si>
  <si>
    <t>734233166R00</t>
  </si>
  <si>
    <t>Kohout kulový,vnitřní-vnitř z. DN 50</t>
  </si>
  <si>
    <t>734293312R00</t>
  </si>
  <si>
    <t>Kohout kulový vypouštěcí, DN 15</t>
  </si>
  <si>
    <t>734293313R00</t>
  </si>
  <si>
    <t>Kohout kulový vypouštěcí, DN 20</t>
  </si>
  <si>
    <t>734293222R00</t>
  </si>
  <si>
    <t>Filtr, vnitřní-vnitřní z.  DN 20</t>
  </si>
  <si>
    <t>734293223R00</t>
  </si>
  <si>
    <t>Filtr, vnitřní-vnitřní z.  DN 25</t>
  </si>
  <si>
    <t>734243122R00</t>
  </si>
  <si>
    <t>Ventil zpětný  DN 20</t>
  </si>
  <si>
    <t>734243123R00</t>
  </si>
  <si>
    <t>Ventil zpětný DN 25</t>
  </si>
  <si>
    <t>734391124R00</t>
  </si>
  <si>
    <t>Kondenzační smyčky ČSN 13 7533.1 - stočené</t>
  </si>
  <si>
    <t>734-03.103</t>
  </si>
  <si>
    <t>Termomanometr 20-120°C,0-6bar, vč. jímky</t>
  </si>
  <si>
    <t>734411147R00</t>
  </si>
  <si>
    <t>Teploměr dvoukovový DTU,pevný stonek 100 mm</t>
  </si>
  <si>
    <t>734421150R00</t>
  </si>
  <si>
    <t>Tlakoměr deformační , D 100</t>
  </si>
  <si>
    <t>734-03.104</t>
  </si>
  <si>
    <t>Návarky 1/2", M20x1,5, dle pož.MaR</t>
  </si>
  <si>
    <t>734223821R00</t>
  </si>
  <si>
    <t>Ventil vyvažov.vnitř.z.měř.vent. DN 15</t>
  </si>
  <si>
    <t>734193216R00</t>
  </si>
  <si>
    <t>Klapka uzav.regul.mezipřirub. DN 50</t>
  </si>
  <si>
    <t>734193217R00</t>
  </si>
  <si>
    <t>Klapka uzav.regul.mezipřirub DN 65</t>
  </si>
  <si>
    <t>734193218R00</t>
  </si>
  <si>
    <t>Klapka uzav.regul.mezipřirub. DN 80</t>
  </si>
  <si>
    <t>734163116R00</t>
  </si>
  <si>
    <t>Filtr přírubový, DN 50 s nav.přírub</t>
  </si>
  <si>
    <t>734163117R00</t>
  </si>
  <si>
    <t>Filtr přírubový, DN 65 s nav.přírub</t>
  </si>
  <si>
    <t>734163118R00</t>
  </si>
  <si>
    <t>Filtr přírubový, DN 80 s nav.přírub</t>
  </si>
  <si>
    <t>734193117R00</t>
  </si>
  <si>
    <t>Klapka zpět.přírub. DN 65 s nav.pří</t>
  </si>
  <si>
    <t>734193118R00</t>
  </si>
  <si>
    <t>Klapka zpět.přírub. DN 80 s nav.pří</t>
  </si>
  <si>
    <t>734-15.101</t>
  </si>
  <si>
    <t>Gumový komp.přír.PN6/120st., DN50</t>
  </si>
  <si>
    <t>734-15.102</t>
  </si>
  <si>
    <t>Gumový komp.přír.PN6/120st., DN80</t>
  </si>
  <si>
    <t>734173413R00</t>
  </si>
  <si>
    <t>Přírubové spoje PN 1,6/I MPa, DN 40</t>
  </si>
  <si>
    <t>734173414R00</t>
  </si>
  <si>
    <t>Přírubové spoje PN 1,6/I MPa, DN 50</t>
  </si>
  <si>
    <t>734173416R00</t>
  </si>
  <si>
    <t>Přírubové spoje PN 1,6/I MPa, DN 65</t>
  </si>
  <si>
    <t>734173417R00</t>
  </si>
  <si>
    <t>Přírubové spoje PN 1,6/I MPa, DN 80</t>
  </si>
  <si>
    <t>998734104R00</t>
  </si>
  <si>
    <t>Přesun hmot pro armatury, výšky do 36 m</t>
  </si>
  <si>
    <t>783222100R00</t>
  </si>
  <si>
    <t>Nátěr syntetický kovových konstrukcí dvojnásobný</t>
  </si>
  <si>
    <t>783424140R00</t>
  </si>
  <si>
    <t>Nátěr syntetický potrubí do DN 50 mm  Z + 2x</t>
  </si>
  <si>
    <t>783421310R00</t>
  </si>
  <si>
    <t>Nátěr syntetický armatur do DN 100 mm 2x +1x email</t>
  </si>
  <si>
    <t>HZS-0001</t>
  </si>
  <si>
    <t>Provozní zkouška 72h, vč.MaR</t>
  </si>
  <si>
    <t>HZS-0004</t>
  </si>
  <si>
    <t>Nepředvídané vícepráce montážní, a demont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</si>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</sst>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3"/>
  <sheetViews>
    <sheetView showGridLines="0" tabSelected="1" view="pageBreakPreview" topLeftCell="B12" zoomScale="7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47</v>
      </c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 t="s">
        <v>48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50</v>
      </c>
      <c r="D13" s="126" t="s">
        <v>49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7" t="s">
        <v>23</v>
      </c>
      <c r="B16" s="198" t="s">
        <v>23</v>
      </c>
      <c r="C16" s="58"/>
      <c r="D16" s="59"/>
      <c r="E16" s="83"/>
      <c r="F16" s="84"/>
      <c r="G16" s="83"/>
      <c r="H16" s="84"/>
      <c r="I16" s="83">
        <f>SUMIF(F50:F59,A16,I50:I59)+SUMIF(F50:F59,"PSU",I50:I59)</f>
        <v>0</v>
      </c>
      <c r="J16" s="93"/>
    </row>
    <row r="17" spans="1:10" ht="23.25" customHeight="1" x14ac:dyDescent="0.2">
      <c r="A17" s="197" t="s">
        <v>24</v>
      </c>
      <c r="B17" s="198" t="s">
        <v>24</v>
      </c>
      <c r="C17" s="58"/>
      <c r="D17" s="59"/>
      <c r="E17" s="83"/>
      <c r="F17" s="84"/>
      <c r="G17" s="83"/>
      <c r="H17" s="84"/>
      <c r="I17" s="83">
        <f>SUMIF(F50:F59,A17,I50:I59)</f>
        <v>0</v>
      </c>
      <c r="J17" s="93"/>
    </row>
    <row r="18" spans="1:10" ht="23.25" customHeight="1" x14ac:dyDescent="0.2">
      <c r="A18" s="197" t="s">
        <v>25</v>
      </c>
      <c r="B18" s="198" t="s">
        <v>25</v>
      </c>
      <c r="C18" s="58"/>
      <c r="D18" s="59"/>
      <c r="E18" s="83"/>
      <c r="F18" s="84"/>
      <c r="G18" s="83"/>
      <c r="H18" s="84"/>
      <c r="I18" s="83">
        <f>SUMIF(F50:F59,A18,I50:I59)</f>
        <v>0</v>
      </c>
      <c r="J18" s="93"/>
    </row>
    <row r="19" spans="1:10" ht="23.25" customHeight="1" x14ac:dyDescent="0.2">
      <c r="A19" s="197" t="s">
        <v>79</v>
      </c>
      <c r="B19" s="198" t="s">
        <v>26</v>
      </c>
      <c r="C19" s="58"/>
      <c r="D19" s="59"/>
      <c r="E19" s="83"/>
      <c r="F19" s="84"/>
      <c r="G19" s="83"/>
      <c r="H19" s="84"/>
      <c r="I19" s="83">
        <f>SUMIF(F50:F59,A19,I50:I59)</f>
        <v>0</v>
      </c>
      <c r="J19" s="93"/>
    </row>
    <row r="20" spans="1:10" ht="23.25" customHeight="1" x14ac:dyDescent="0.2">
      <c r="A20" s="197" t="s">
        <v>80</v>
      </c>
      <c r="B20" s="198" t="s">
        <v>27</v>
      </c>
      <c r="C20" s="58"/>
      <c r="D20" s="59"/>
      <c r="E20" s="83"/>
      <c r="F20" s="84"/>
      <c r="G20" s="83"/>
      <c r="H20" s="84"/>
      <c r="I20" s="83">
        <f>SUMIF(F50:F59,A20,I50:I59)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44586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51</v>
      </c>
      <c r="C39" s="138" t="s">
        <v>46</v>
      </c>
      <c r="D39" s="139"/>
      <c r="E39" s="139"/>
      <c r="F39" s="147">
        <f>'Rozpočet Pol'!AC118</f>
        <v>0</v>
      </c>
      <c r="G39" s="148">
        <f>'Rozpočet Pol'!AD118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52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2" spans="1:52" x14ac:dyDescent="0.2">
      <c r="B42" t="s">
        <v>54</v>
      </c>
    </row>
    <row r="43" spans="1:52" x14ac:dyDescent="0.2">
      <c r="B43" s="164" t="s">
        <v>55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Rozpočet v rozsahu projektu pro realizaci stavby - DPS</v>
      </c>
    </row>
    <row r="44" spans="1:52" x14ac:dyDescent="0.2">
      <c r="B44" s="164" t="s">
        <v>56</v>
      </c>
      <c r="C44" s="164"/>
      <c r="D44" s="164"/>
      <c r="E44" s="164"/>
      <c r="F44" s="164"/>
      <c r="G44" s="164"/>
      <c r="H44" s="164"/>
      <c r="I44" s="164"/>
      <c r="J44" s="164"/>
      <c r="AZ44" s="163" t="str">
        <f>B44</f>
        <v>Strojovna chladu, napojení jednotky a rozvody ve 3NP, včetně FAN-COILŮ</v>
      </c>
    </row>
    <row r="47" spans="1:52" ht="15.75" x14ac:dyDescent="0.25">
      <c r="B47" s="165" t="s">
        <v>57</v>
      </c>
    </row>
    <row r="49" spans="1:10" ht="25.5" customHeight="1" x14ac:dyDescent="0.2">
      <c r="A49" s="166"/>
      <c r="B49" s="172" t="s">
        <v>16</v>
      </c>
      <c r="C49" s="172" t="s">
        <v>5</v>
      </c>
      <c r="D49" s="173"/>
      <c r="E49" s="173"/>
      <c r="F49" s="176" t="s">
        <v>58</v>
      </c>
      <c r="G49" s="176"/>
      <c r="H49" s="176"/>
      <c r="I49" s="177" t="s">
        <v>28</v>
      </c>
      <c r="J49" s="177"/>
    </row>
    <row r="50" spans="1:10" ht="25.5" customHeight="1" x14ac:dyDescent="0.2">
      <c r="A50" s="167"/>
      <c r="B50" s="178" t="s">
        <v>59</v>
      </c>
      <c r="C50" s="179" t="s">
        <v>60</v>
      </c>
      <c r="D50" s="180"/>
      <c r="E50" s="180"/>
      <c r="F50" s="184" t="s">
        <v>24</v>
      </c>
      <c r="G50" s="185"/>
      <c r="H50" s="185"/>
      <c r="I50" s="186">
        <f>'Rozpočet Pol'!G8</f>
        <v>0</v>
      </c>
      <c r="J50" s="186"/>
    </row>
    <row r="51" spans="1:10" ht="25.5" customHeight="1" x14ac:dyDescent="0.2">
      <c r="A51" s="167"/>
      <c r="B51" s="170" t="s">
        <v>61</v>
      </c>
      <c r="C51" s="169" t="s">
        <v>62</v>
      </c>
      <c r="D51" s="171"/>
      <c r="E51" s="171"/>
      <c r="F51" s="187" t="s">
        <v>23</v>
      </c>
      <c r="G51" s="188"/>
      <c r="H51" s="188"/>
      <c r="I51" s="189">
        <f>'Rozpočet Pol'!G20</f>
        <v>0</v>
      </c>
      <c r="J51" s="189"/>
    </row>
    <row r="52" spans="1:10" ht="25.5" customHeight="1" x14ac:dyDescent="0.2">
      <c r="A52" s="167"/>
      <c r="B52" s="170" t="s">
        <v>63</v>
      </c>
      <c r="C52" s="169" t="s">
        <v>64</v>
      </c>
      <c r="D52" s="171"/>
      <c r="E52" s="171"/>
      <c r="F52" s="187" t="s">
        <v>24</v>
      </c>
      <c r="G52" s="188"/>
      <c r="H52" s="188"/>
      <c r="I52" s="189">
        <f>'Rozpočet Pol'!G22</f>
        <v>0</v>
      </c>
      <c r="J52" s="189"/>
    </row>
    <row r="53" spans="1:10" ht="25.5" customHeight="1" x14ac:dyDescent="0.2">
      <c r="A53" s="167"/>
      <c r="B53" s="170" t="s">
        <v>65</v>
      </c>
      <c r="C53" s="169" t="s">
        <v>66</v>
      </c>
      <c r="D53" s="171"/>
      <c r="E53" s="171"/>
      <c r="F53" s="187" t="s">
        <v>24</v>
      </c>
      <c r="G53" s="188"/>
      <c r="H53" s="188"/>
      <c r="I53" s="189">
        <f>'Rozpočet Pol'!G28</f>
        <v>0</v>
      </c>
      <c r="J53" s="189"/>
    </row>
    <row r="54" spans="1:10" ht="25.5" customHeight="1" x14ac:dyDescent="0.2">
      <c r="A54" s="167"/>
      <c r="B54" s="170" t="s">
        <v>67</v>
      </c>
      <c r="C54" s="169" t="s">
        <v>68</v>
      </c>
      <c r="D54" s="171"/>
      <c r="E54" s="171"/>
      <c r="F54" s="187" t="s">
        <v>24</v>
      </c>
      <c r="G54" s="188"/>
      <c r="H54" s="188"/>
      <c r="I54" s="189">
        <f>'Rozpočet Pol'!G32</f>
        <v>0</v>
      </c>
      <c r="J54" s="189"/>
    </row>
    <row r="55" spans="1:10" ht="25.5" customHeight="1" x14ac:dyDescent="0.2">
      <c r="A55" s="167"/>
      <c r="B55" s="170" t="s">
        <v>69</v>
      </c>
      <c r="C55" s="169" t="s">
        <v>70</v>
      </c>
      <c r="D55" s="171"/>
      <c r="E55" s="171"/>
      <c r="F55" s="187" t="s">
        <v>24</v>
      </c>
      <c r="G55" s="188"/>
      <c r="H55" s="188"/>
      <c r="I55" s="189">
        <f>'Rozpočet Pol'!G34</f>
        <v>0</v>
      </c>
      <c r="J55" s="189"/>
    </row>
    <row r="56" spans="1:10" ht="25.5" customHeight="1" x14ac:dyDescent="0.2">
      <c r="A56" s="167"/>
      <c r="B56" s="170" t="s">
        <v>71</v>
      </c>
      <c r="C56" s="169" t="s">
        <v>72</v>
      </c>
      <c r="D56" s="171"/>
      <c r="E56" s="171"/>
      <c r="F56" s="187" t="s">
        <v>24</v>
      </c>
      <c r="G56" s="188"/>
      <c r="H56" s="188"/>
      <c r="I56" s="189">
        <f>'Rozpočet Pol'!G39</f>
        <v>0</v>
      </c>
      <c r="J56" s="189"/>
    </row>
    <row r="57" spans="1:10" ht="25.5" customHeight="1" x14ac:dyDescent="0.2">
      <c r="A57" s="167"/>
      <c r="B57" s="170" t="s">
        <v>73</v>
      </c>
      <c r="C57" s="169" t="s">
        <v>74</v>
      </c>
      <c r="D57" s="171"/>
      <c r="E57" s="171"/>
      <c r="F57" s="187" t="s">
        <v>24</v>
      </c>
      <c r="G57" s="188"/>
      <c r="H57" s="188"/>
      <c r="I57" s="189">
        <f>'Rozpočet Pol'!G76</f>
        <v>0</v>
      </c>
      <c r="J57" s="189"/>
    </row>
    <row r="58" spans="1:10" ht="25.5" customHeight="1" x14ac:dyDescent="0.2">
      <c r="A58" s="167"/>
      <c r="B58" s="170" t="s">
        <v>75</v>
      </c>
      <c r="C58" s="169" t="s">
        <v>76</v>
      </c>
      <c r="D58" s="171"/>
      <c r="E58" s="171"/>
      <c r="F58" s="187" t="s">
        <v>24</v>
      </c>
      <c r="G58" s="188"/>
      <c r="H58" s="188"/>
      <c r="I58" s="189">
        <f>'Rozpočet Pol'!G110</f>
        <v>0</v>
      </c>
      <c r="J58" s="189"/>
    </row>
    <row r="59" spans="1:10" ht="25.5" customHeight="1" x14ac:dyDescent="0.2">
      <c r="A59" s="167"/>
      <c r="B59" s="181" t="s">
        <v>77</v>
      </c>
      <c r="C59" s="182" t="s">
        <v>78</v>
      </c>
      <c r="D59" s="183"/>
      <c r="E59" s="183"/>
      <c r="F59" s="190" t="s">
        <v>24</v>
      </c>
      <c r="G59" s="191"/>
      <c r="H59" s="191"/>
      <c r="I59" s="192">
        <f>'Rozpočet Pol'!G114</f>
        <v>0</v>
      </c>
      <c r="J59" s="192"/>
    </row>
    <row r="60" spans="1:10" ht="25.5" customHeight="1" x14ac:dyDescent="0.2">
      <c r="A60" s="168"/>
      <c r="B60" s="174" t="s">
        <v>1</v>
      </c>
      <c r="C60" s="174"/>
      <c r="D60" s="175"/>
      <c r="E60" s="175"/>
      <c r="F60" s="193"/>
      <c r="G60" s="194"/>
      <c r="H60" s="194"/>
      <c r="I60" s="195">
        <f>SUM(I50:I59)</f>
        <v>0</v>
      </c>
      <c r="J60" s="195"/>
    </row>
    <row r="61" spans="1:10" x14ac:dyDescent="0.2">
      <c r="F61" s="196"/>
      <c r="G61" s="130"/>
      <c r="H61" s="196"/>
      <c r="I61" s="130"/>
      <c r="J61" s="130"/>
    </row>
    <row r="62" spans="1:10" x14ac:dyDescent="0.2">
      <c r="F62" s="196"/>
      <c r="G62" s="130"/>
      <c r="H62" s="196"/>
      <c r="I62" s="130"/>
      <c r="J62" s="130"/>
    </row>
    <row r="63" spans="1:10" x14ac:dyDescent="0.2">
      <c r="F63" s="196"/>
      <c r="G63" s="130"/>
      <c r="H63" s="196"/>
      <c r="I63" s="130"/>
      <c r="J6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60:J60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82</v>
      </c>
    </row>
    <row r="2" spans="1:60" ht="24.95" customHeight="1" x14ac:dyDescent="0.2">
      <c r="A2" s="206" t="s">
        <v>81</v>
      </c>
      <c r="B2" s="200"/>
      <c r="C2" s="201" t="s">
        <v>46</v>
      </c>
      <c r="D2" s="202"/>
      <c r="E2" s="202"/>
      <c r="F2" s="202"/>
      <c r="G2" s="208"/>
      <c r="AE2" t="s">
        <v>83</v>
      </c>
    </row>
    <row r="3" spans="1:60" ht="24.95" customHeight="1" x14ac:dyDescent="0.2">
      <c r="A3" s="207" t="s">
        <v>7</v>
      </c>
      <c r="B3" s="205"/>
      <c r="C3" s="203" t="s">
        <v>43</v>
      </c>
      <c r="D3" s="204"/>
      <c r="E3" s="204"/>
      <c r="F3" s="204"/>
      <c r="G3" s="209"/>
      <c r="AE3" t="s">
        <v>84</v>
      </c>
    </row>
    <row r="4" spans="1:60" ht="24.95" hidden="1" customHeight="1" x14ac:dyDescent="0.2">
      <c r="A4" s="207" t="s">
        <v>8</v>
      </c>
      <c r="B4" s="205"/>
      <c r="C4" s="203"/>
      <c r="D4" s="204"/>
      <c r="E4" s="204"/>
      <c r="F4" s="204"/>
      <c r="G4" s="209"/>
      <c r="AE4" t="s">
        <v>85</v>
      </c>
    </row>
    <row r="5" spans="1:60" hidden="1" x14ac:dyDescent="0.2">
      <c r="A5" s="210" t="s">
        <v>86</v>
      </c>
      <c r="B5" s="211"/>
      <c r="C5" s="212"/>
      <c r="D5" s="213"/>
      <c r="E5" s="213"/>
      <c r="F5" s="213"/>
      <c r="G5" s="214"/>
      <c r="AE5" t="s">
        <v>87</v>
      </c>
    </row>
    <row r="7" spans="1:60" ht="38.25" x14ac:dyDescent="0.2">
      <c r="A7" s="219" t="s">
        <v>88</v>
      </c>
      <c r="B7" s="220" t="s">
        <v>89</v>
      </c>
      <c r="C7" s="220" t="s">
        <v>90</v>
      </c>
      <c r="D7" s="219" t="s">
        <v>91</v>
      </c>
      <c r="E7" s="219" t="s">
        <v>92</v>
      </c>
      <c r="F7" s="215" t="s">
        <v>93</v>
      </c>
      <c r="G7" s="236" t="s">
        <v>28</v>
      </c>
      <c r="H7" s="237" t="s">
        <v>29</v>
      </c>
      <c r="I7" s="237" t="s">
        <v>94</v>
      </c>
      <c r="J7" s="237" t="s">
        <v>30</v>
      </c>
      <c r="K7" s="237" t="s">
        <v>95</v>
      </c>
      <c r="L7" s="237" t="s">
        <v>96</v>
      </c>
      <c r="M7" s="237" t="s">
        <v>97</v>
      </c>
      <c r="N7" s="237" t="s">
        <v>98</v>
      </c>
      <c r="O7" s="237" t="s">
        <v>99</v>
      </c>
      <c r="P7" s="237" t="s">
        <v>100</v>
      </c>
      <c r="Q7" s="237" t="s">
        <v>101</v>
      </c>
      <c r="R7" s="237" t="s">
        <v>102</v>
      </c>
      <c r="S7" s="237" t="s">
        <v>103</v>
      </c>
      <c r="T7" s="237" t="s">
        <v>104</v>
      </c>
      <c r="U7" s="222" t="s">
        <v>105</v>
      </c>
    </row>
    <row r="8" spans="1:60" x14ac:dyDescent="0.2">
      <c r="A8" s="238" t="s">
        <v>106</v>
      </c>
      <c r="B8" s="239" t="s">
        <v>59</v>
      </c>
      <c r="C8" s="240" t="s">
        <v>60</v>
      </c>
      <c r="D8" s="241"/>
      <c r="E8" s="242"/>
      <c r="F8" s="243"/>
      <c r="G8" s="243">
        <f>SUMIF(AE9:AE19,"&lt;&gt;NOR",G9:G19)</f>
        <v>0</v>
      </c>
      <c r="H8" s="243"/>
      <c r="I8" s="243">
        <f>SUM(I9:I19)</f>
        <v>0</v>
      </c>
      <c r="J8" s="243"/>
      <c r="K8" s="243">
        <f>SUM(K9:K19)</f>
        <v>0</v>
      </c>
      <c r="L8" s="243"/>
      <c r="M8" s="243">
        <f>SUM(M9:M19)</f>
        <v>0</v>
      </c>
      <c r="N8" s="221"/>
      <c r="O8" s="221">
        <f>SUM(O9:O19)</f>
        <v>94.225999999999999</v>
      </c>
      <c r="P8" s="221"/>
      <c r="Q8" s="221">
        <f>SUM(Q9:Q19)</f>
        <v>0</v>
      </c>
      <c r="R8" s="221"/>
      <c r="S8" s="221"/>
      <c r="T8" s="238"/>
      <c r="U8" s="221">
        <f>SUM(U9:U19)</f>
        <v>0</v>
      </c>
      <c r="AE8" t="s">
        <v>107</v>
      </c>
    </row>
    <row r="9" spans="1:60" outlineLevel="1" x14ac:dyDescent="0.2">
      <c r="A9" s="217">
        <v>1</v>
      </c>
      <c r="B9" s="223" t="s">
        <v>108</v>
      </c>
      <c r="C9" s="266" t="s">
        <v>109</v>
      </c>
      <c r="D9" s="225" t="s">
        <v>110</v>
      </c>
      <c r="E9" s="231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0</v>
      </c>
      <c r="M9" s="234">
        <f>G9*(1+L9/100)</f>
        <v>0</v>
      </c>
      <c r="N9" s="226">
        <v>0.6</v>
      </c>
      <c r="O9" s="226">
        <f>ROUND(E9*N9,5)</f>
        <v>0.6</v>
      </c>
      <c r="P9" s="226">
        <v>0</v>
      </c>
      <c r="Q9" s="226">
        <f>ROUND(E9*P9,5)</f>
        <v>0</v>
      </c>
      <c r="R9" s="226"/>
      <c r="S9" s="226"/>
      <c r="T9" s="227">
        <v>0</v>
      </c>
      <c r="U9" s="226">
        <f>ROUND(E9*T9,2)</f>
        <v>0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111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3" t="s">
        <v>112</v>
      </c>
      <c r="C10" s="266" t="s">
        <v>113</v>
      </c>
      <c r="D10" s="225" t="s">
        <v>110</v>
      </c>
      <c r="E10" s="231">
        <v>2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0</v>
      </c>
      <c r="M10" s="234">
        <f>G10*(1+L10/100)</f>
        <v>0</v>
      </c>
      <c r="N10" s="226">
        <v>2.8000000000000001E-2</v>
      </c>
      <c r="O10" s="226">
        <f>ROUND(E10*N10,5)</f>
        <v>5.6000000000000001E-2</v>
      </c>
      <c r="P10" s="226">
        <v>0</v>
      </c>
      <c r="Q10" s="226">
        <f>ROUND(E10*P10,5)</f>
        <v>0</v>
      </c>
      <c r="R10" s="226"/>
      <c r="S10" s="226"/>
      <c r="T10" s="227">
        <v>0</v>
      </c>
      <c r="U10" s="226">
        <f>ROUND(E10*T10,2)</f>
        <v>0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111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22.5" outlineLevel="1" x14ac:dyDescent="0.2">
      <c r="A11" s="217">
        <v>3</v>
      </c>
      <c r="B11" s="223" t="s">
        <v>114</v>
      </c>
      <c r="C11" s="266" t="s">
        <v>115</v>
      </c>
      <c r="D11" s="225" t="s">
        <v>110</v>
      </c>
      <c r="E11" s="231">
        <v>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0</v>
      </c>
      <c r="M11" s="234">
        <f>G11*(1+L11/100)</f>
        <v>0</v>
      </c>
      <c r="N11" s="226">
        <v>0.01</v>
      </c>
      <c r="O11" s="226">
        <f>ROUND(E11*N11,5)</f>
        <v>0.01</v>
      </c>
      <c r="P11" s="226">
        <v>0</v>
      </c>
      <c r="Q11" s="226">
        <f>ROUND(E11*P11,5)</f>
        <v>0</v>
      </c>
      <c r="R11" s="226"/>
      <c r="S11" s="226"/>
      <c r="T11" s="227">
        <v>0</v>
      </c>
      <c r="U11" s="226">
        <f>ROUND(E11*T11,2)</f>
        <v>0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111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22.5" outlineLevel="1" x14ac:dyDescent="0.2">
      <c r="A12" s="217">
        <v>4</v>
      </c>
      <c r="B12" s="223" t="s">
        <v>116</v>
      </c>
      <c r="C12" s="266" t="s">
        <v>117</v>
      </c>
      <c r="D12" s="225" t="s">
        <v>110</v>
      </c>
      <c r="E12" s="231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0</v>
      </c>
      <c r="M12" s="234">
        <f>G12*(1+L12/100)</f>
        <v>0</v>
      </c>
      <c r="N12" s="226">
        <v>0.1</v>
      </c>
      <c r="O12" s="226">
        <f>ROUND(E12*N12,5)</f>
        <v>0.1</v>
      </c>
      <c r="P12" s="226">
        <v>0</v>
      </c>
      <c r="Q12" s="226">
        <f>ROUND(E12*P12,5)</f>
        <v>0</v>
      </c>
      <c r="R12" s="226"/>
      <c r="S12" s="226"/>
      <c r="T12" s="227">
        <v>0</v>
      </c>
      <c r="U12" s="226">
        <f>ROUND(E12*T12,2)</f>
        <v>0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111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2.5" outlineLevel="1" x14ac:dyDescent="0.2">
      <c r="A13" s="217">
        <v>5</v>
      </c>
      <c r="B13" s="223" t="s">
        <v>118</v>
      </c>
      <c r="C13" s="266" t="s">
        <v>119</v>
      </c>
      <c r="D13" s="225" t="s">
        <v>110</v>
      </c>
      <c r="E13" s="231">
        <v>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0</v>
      </c>
      <c r="M13" s="234">
        <f>G13*(1+L13/100)</f>
        <v>0</v>
      </c>
      <c r="N13" s="226">
        <v>0.18</v>
      </c>
      <c r="O13" s="226">
        <f>ROUND(E13*N13,5)</f>
        <v>0.36</v>
      </c>
      <c r="P13" s="226">
        <v>0</v>
      </c>
      <c r="Q13" s="226">
        <f>ROUND(E13*P13,5)</f>
        <v>0</v>
      </c>
      <c r="R13" s="226"/>
      <c r="S13" s="226"/>
      <c r="T13" s="227">
        <v>0</v>
      </c>
      <c r="U13" s="226">
        <f>ROUND(E13*T13,2)</f>
        <v>0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111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ht="22.5" outlineLevel="1" x14ac:dyDescent="0.2">
      <c r="A14" s="217">
        <v>6</v>
      </c>
      <c r="B14" s="223" t="s">
        <v>120</v>
      </c>
      <c r="C14" s="266" t="s">
        <v>121</v>
      </c>
      <c r="D14" s="225" t="s">
        <v>122</v>
      </c>
      <c r="E14" s="231">
        <v>1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0</v>
      </c>
      <c r="M14" s="234">
        <f>G14*(1+L14/100)</f>
        <v>0</v>
      </c>
      <c r="N14" s="226">
        <v>0.05</v>
      </c>
      <c r="O14" s="226">
        <f>ROUND(E14*N14,5)</f>
        <v>0.05</v>
      </c>
      <c r="P14" s="226">
        <v>0</v>
      </c>
      <c r="Q14" s="226">
        <f>ROUND(E14*P14,5)</f>
        <v>0</v>
      </c>
      <c r="R14" s="226"/>
      <c r="S14" s="226"/>
      <c r="T14" s="227">
        <v>0</v>
      </c>
      <c r="U14" s="226">
        <f>ROUND(E14*T14,2)</f>
        <v>0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111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ht="22.5" outlineLevel="1" x14ac:dyDescent="0.2">
      <c r="A15" s="217">
        <v>7</v>
      </c>
      <c r="B15" s="223" t="s">
        <v>123</v>
      </c>
      <c r="C15" s="266" t="s">
        <v>124</v>
      </c>
      <c r="D15" s="225" t="s">
        <v>122</v>
      </c>
      <c r="E15" s="231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0</v>
      </c>
      <c r="M15" s="234">
        <f>G15*(1+L15/100)</f>
        <v>0</v>
      </c>
      <c r="N15" s="226">
        <v>0.05</v>
      </c>
      <c r="O15" s="226">
        <f>ROUND(E15*N15,5)</f>
        <v>0.05</v>
      </c>
      <c r="P15" s="226">
        <v>0</v>
      </c>
      <c r="Q15" s="226">
        <f>ROUND(E15*P15,5)</f>
        <v>0</v>
      </c>
      <c r="R15" s="226"/>
      <c r="S15" s="226"/>
      <c r="T15" s="227">
        <v>0</v>
      </c>
      <c r="U15" s="226">
        <f>ROUND(E15*T15,2)</f>
        <v>0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111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ht="22.5" outlineLevel="1" x14ac:dyDescent="0.2">
      <c r="A16" s="217">
        <v>8</v>
      </c>
      <c r="B16" s="223" t="s">
        <v>125</v>
      </c>
      <c r="C16" s="266" t="s">
        <v>126</v>
      </c>
      <c r="D16" s="225" t="s">
        <v>127</v>
      </c>
      <c r="E16" s="231">
        <v>300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0</v>
      </c>
      <c r="M16" s="234">
        <f>G16*(1+L16/100)</f>
        <v>0</v>
      </c>
      <c r="N16" s="226">
        <v>0.3</v>
      </c>
      <c r="O16" s="226">
        <f>ROUND(E16*N16,5)</f>
        <v>90</v>
      </c>
      <c r="P16" s="226">
        <v>0</v>
      </c>
      <c r="Q16" s="226">
        <f>ROUND(E16*P16,5)</f>
        <v>0</v>
      </c>
      <c r="R16" s="226"/>
      <c r="S16" s="226"/>
      <c r="T16" s="227">
        <v>0</v>
      </c>
      <c r="U16" s="226">
        <f>ROUND(E16*T16,2)</f>
        <v>0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111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ht="22.5" outlineLevel="1" x14ac:dyDescent="0.2">
      <c r="A17" s="217">
        <v>9</v>
      </c>
      <c r="B17" s="223" t="s">
        <v>128</v>
      </c>
      <c r="C17" s="266" t="s">
        <v>129</v>
      </c>
      <c r="D17" s="225" t="s">
        <v>130</v>
      </c>
      <c r="E17" s="231">
        <v>80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0</v>
      </c>
      <c r="M17" s="234">
        <f>G17*(1+L17/100)</f>
        <v>0</v>
      </c>
      <c r="N17" s="226">
        <v>0</v>
      </c>
      <c r="O17" s="226">
        <f>ROUND(E17*N17,5)</f>
        <v>0</v>
      </c>
      <c r="P17" s="226">
        <v>0</v>
      </c>
      <c r="Q17" s="226">
        <f>ROUND(E17*P17,5)</f>
        <v>0</v>
      </c>
      <c r="R17" s="226"/>
      <c r="S17" s="226"/>
      <c r="T17" s="227">
        <v>0</v>
      </c>
      <c r="U17" s="226">
        <f>ROUND(E17*T17,2)</f>
        <v>0</v>
      </c>
      <c r="V17" s="216"/>
      <c r="W17" s="216"/>
      <c r="X17" s="216"/>
      <c r="Y17" s="216"/>
      <c r="Z17" s="216"/>
      <c r="AA17" s="216"/>
      <c r="AB17" s="216"/>
      <c r="AC17" s="216"/>
      <c r="AD17" s="216"/>
      <c r="AE17" s="216" t="s">
        <v>111</v>
      </c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 x14ac:dyDescent="0.2">
      <c r="A18" s="217">
        <v>10</v>
      </c>
      <c r="B18" s="223" t="s">
        <v>131</v>
      </c>
      <c r="C18" s="266" t="s">
        <v>132</v>
      </c>
      <c r="D18" s="225" t="s">
        <v>133</v>
      </c>
      <c r="E18" s="231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0</v>
      </c>
      <c r="M18" s="234">
        <f>G18*(1+L18/100)</f>
        <v>0</v>
      </c>
      <c r="N18" s="226">
        <v>1</v>
      </c>
      <c r="O18" s="226">
        <f>ROUND(E18*N18,5)</f>
        <v>1</v>
      </c>
      <c r="P18" s="226">
        <v>0</v>
      </c>
      <c r="Q18" s="226">
        <f>ROUND(E18*P18,5)</f>
        <v>0</v>
      </c>
      <c r="R18" s="226"/>
      <c r="S18" s="226"/>
      <c r="T18" s="227">
        <v>0</v>
      </c>
      <c r="U18" s="226">
        <f>ROUND(E18*T18,2)</f>
        <v>0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111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 x14ac:dyDescent="0.2">
      <c r="A19" s="217">
        <v>11</v>
      </c>
      <c r="B19" s="223" t="s">
        <v>134</v>
      </c>
      <c r="C19" s="266" t="s">
        <v>135</v>
      </c>
      <c r="D19" s="225" t="s">
        <v>133</v>
      </c>
      <c r="E19" s="231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0</v>
      </c>
      <c r="M19" s="234">
        <f>G19*(1+L19/100)</f>
        <v>0</v>
      </c>
      <c r="N19" s="226">
        <v>2</v>
      </c>
      <c r="O19" s="226">
        <f>ROUND(E19*N19,5)</f>
        <v>2</v>
      </c>
      <c r="P19" s="226">
        <v>0</v>
      </c>
      <c r="Q19" s="226">
        <f>ROUND(E19*P19,5)</f>
        <v>0</v>
      </c>
      <c r="R19" s="226"/>
      <c r="S19" s="226"/>
      <c r="T19" s="227">
        <v>0</v>
      </c>
      <c r="U19" s="226">
        <f>ROUND(E19*T19,2)</f>
        <v>0</v>
      </c>
      <c r="V19" s="216"/>
      <c r="W19" s="216"/>
      <c r="X19" s="216"/>
      <c r="Y19" s="216"/>
      <c r="Z19" s="216"/>
      <c r="AA19" s="216"/>
      <c r="AB19" s="216"/>
      <c r="AC19" s="216"/>
      <c r="AD19" s="216"/>
      <c r="AE19" s="216" t="s">
        <v>111</v>
      </c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x14ac:dyDescent="0.2">
      <c r="A20" s="218" t="s">
        <v>106</v>
      </c>
      <c r="B20" s="224" t="s">
        <v>61</v>
      </c>
      <c r="C20" s="267" t="s">
        <v>62</v>
      </c>
      <c r="D20" s="228"/>
      <c r="E20" s="232"/>
      <c r="F20" s="235"/>
      <c r="G20" s="235">
        <f>SUMIF(AE21:AE21,"&lt;&gt;NOR",G21:G21)</f>
        <v>0</v>
      </c>
      <c r="H20" s="235"/>
      <c r="I20" s="235">
        <f>SUM(I21:I21)</f>
        <v>0</v>
      </c>
      <c r="J20" s="235"/>
      <c r="K20" s="235">
        <f>SUM(K21:K21)</f>
        <v>0</v>
      </c>
      <c r="L20" s="235"/>
      <c r="M20" s="235">
        <f>SUM(M21:M21)</f>
        <v>0</v>
      </c>
      <c r="N20" s="229"/>
      <c r="O20" s="229">
        <f>SUM(O21:O21)</f>
        <v>6.3200000000000006E-2</v>
      </c>
      <c r="P20" s="229"/>
      <c r="Q20" s="229">
        <f>SUM(Q21:Q21)</f>
        <v>0</v>
      </c>
      <c r="R20" s="229"/>
      <c r="S20" s="229"/>
      <c r="T20" s="230"/>
      <c r="U20" s="229">
        <f>SUM(U21:U21)</f>
        <v>8.56</v>
      </c>
      <c r="AE20" t="s">
        <v>107</v>
      </c>
    </row>
    <row r="21" spans="1:60" outlineLevel="1" x14ac:dyDescent="0.2">
      <c r="A21" s="217">
        <v>12</v>
      </c>
      <c r="B21" s="223" t="s">
        <v>136</v>
      </c>
      <c r="C21" s="266" t="s">
        <v>137</v>
      </c>
      <c r="D21" s="225" t="s">
        <v>138</v>
      </c>
      <c r="E21" s="231">
        <v>40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0</v>
      </c>
      <c r="M21" s="234">
        <f>G21*(1+L21/100)</f>
        <v>0</v>
      </c>
      <c r="N21" s="226">
        <v>1.58E-3</v>
      </c>
      <c r="O21" s="226">
        <f>ROUND(E21*N21,5)</f>
        <v>6.3200000000000006E-2</v>
      </c>
      <c r="P21" s="226">
        <v>0</v>
      </c>
      <c r="Q21" s="226">
        <f>ROUND(E21*P21,5)</f>
        <v>0</v>
      </c>
      <c r="R21" s="226"/>
      <c r="S21" s="226"/>
      <c r="T21" s="227">
        <v>0.214</v>
      </c>
      <c r="U21" s="226">
        <f>ROUND(E21*T21,2)</f>
        <v>8.56</v>
      </c>
      <c r="V21" s="216"/>
      <c r="W21" s="216"/>
      <c r="X21" s="216"/>
      <c r="Y21" s="216"/>
      <c r="Z21" s="216"/>
      <c r="AA21" s="216"/>
      <c r="AB21" s="216"/>
      <c r="AC21" s="216"/>
      <c r="AD21" s="216"/>
      <c r="AE21" s="216" t="s">
        <v>111</v>
      </c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x14ac:dyDescent="0.2">
      <c r="A22" s="218" t="s">
        <v>106</v>
      </c>
      <c r="B22" s="224" t="s">
        <v>63</v>
      </c>
      <c r="C22" s="267" t="s">
        <v>64</v>
      </c>
      <c r="D22" s="228"/>
      <c r="E22" s="232"/>
      <c r="F22" s="235"/>
      <c r="G22" s="235">
        <f>SUMIF(AE23:AE27,"&lt;&gt;NOR",G23:G27)</f>
        <v>0</v>
      </c>
      <c r="H22" s="235"/>
      <c r="I22" s="235">
        <f>SUM(I23:I27)</f>
        <v>0</v>
      </c>
      <c r="J22" s="235"/>
      <c r="K22" s="235">
        <f>SUM(K23:K27)</f>
        <v>0</v>
      </c>
      <c r="L22" s="235"/>
      <c r="M22" s="235">
        <f>SUM(M23:M27)</f>
        <v>0</v>
      </c>
      <c r="N22" s="229"/>
      <c r="O22" s="229">
        <f>SUM(O23:O27)</f>
        <v>0.39380000000000004</v>
      </c>
      <c r="P22" s="229"/>
      <c r="Q22" s="229">
        <f>SUM(Q23:Q27)</f>
        <v>0</v>
      </c>
      <c r="R22" s="229"/>
      <c r="S22" s="229"/>
      <c r="T22" s="230"/>
      <c r="U22" s="229">
        <f>SUM(U23:U27)</f>
        <v>0</v>
      </c>
      <c r="AE22" t="s">
        <v>107</v>
      </c>
    </row>
    <row r="23" spans="1:60" ht="22.5" outlineLevel="1" x14ac:dyDescent="0.2">
      <c r="A23" s="217">
        <v>13</v>
      </c>
      <c r="B23" s="223" t="s">
        <v>139</v>
      </c>
      <c r="C23" s="266" t="s">
        <v>140</v>
      </c>
      <c r="D23" s="225" t="s">
        <v>141</v>
      </c>
      <c r="E23" s="231">
        <v>140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0</v>
      </c>
      <c r="M23" s="234">
        <f>G23*(1+L23/100)</f>
        <v>0</v>
      </c>
      <c r="N23" s="226">
        <v>8.9999999999999998E-4</v>
      </c>
      <c r="O23" s="226">
        <f>ROUND(E23*N23,5)</f>
        <v>0.126</v>
      </c>
      <c r="P23" s="226">
        <v>0</v>
      </c>
      <c r="Q23" s="226">
        <f>ROUND(E23*P23,5)</f>
        <v>0</v>
      </c>
      <c r="R23" s="226"/>
      <c r="S23" s="226"/>
      <c r="T23" s="227">
        <v>0</v>
      </c>
      <c r="U23" s="226">
        <f>ROUND(E23*T23,2)</f>
        <v>0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111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22.5" outlineLevel="1" x14ac:dyDescent="0.2">
      <c r="A24" s="217">
        <v>14</v>
      </c>
      <c r="B24" s="223" t="s">
        <v>142</v>
      </c>
      <c r="C24" s="266" t="s">
        <v>143</v>
      </c>
      <c r="D24" s="225" t="s">
        <v>141</v>
      </c>
      <c r="E24" s="231">
        <v>86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0</v>
      </c>
      <c r="M24" s="234">
        <f>G24*(1+L24/100)</f>
        <v>0</v>
      </c>
      <c r="N24" s="226">
        <v>8.9999999999999998E-4</v>
      </c>
      <c r="O24" s="226">
        <f>ROUND(E24*N24,5)</f>
        <v>7.7399999999999997E-2</v>
      </c>
      <c r="P24" s="226">
        <v>0</v>
      </c>
      <c r="Q24" s="226">
        <f>ROUND(E24*P24,5)</f>
        <v>0</v>
      </c>
      <c r="R24" s="226"/>
      <c r="S24" s="226"/>
      <c r="T24" s="227">
        <v>0</v>
      </c>
      <c r="U24" s="226">
        <f>ROUND(E24*T24,2)</f>
        <v>0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111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ht="22.5" outlineLevel="1" x14ac:dyDescent="0.2">
      <c r="A25" s="217">
        <v>15</v>
      </c>
      <c r="B25" s="223" t="s">
        <v>144</v>
      </c>
      <c r="C25" s="266" t="s">
        <v>145</v>
      </c>
      <c r="D25" s="225" t="s">
        <v>141</v>
      </c>
      <c r="E25" s="231">
        <v>56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0</v>
      </c>
      <c r="M25" s="234">
        <f>G25*(1+L25/100)</f>
        <v>0</v>
      </c>
      <c r="N25" s="226">
        <v>8.9999999999999998E-4</v>
      </c>
      <c r="O25" s="226">
        <f>ROUND(E25*N25,5)</f>
        <v>5.04E-2</v>
      </c>
      <c r="P25" s="226">
        <v>0</v>
      </c>
      <c r="Q25" s="226">
        <f>ROUND(E25*P25,5)</f>
        <v>0</v>
      </c>
      <c r="R25" s="226"/>
      <c r="S25" s="226"/>
      <c r="T25" s="227">
        <v>0</v>
      </c>
      <c r="U25" s="226">
        <f>ROUND(E25*T25,2)</f>
        <v>0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111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ht="22.5" outlineLevel="1" x14ac:dyDescent="0.2">
      <c r="A26" s="217">
        <v>16</v>
      </c>
      <c r="B26" s="223" t="s">
        <v>146</v>
      </c>
      <c r="C26" s="266" t="s">
        <v>147</v>
      </c>
      <c r="D26" s="225" t="s">
        <v>141</v>
      </c>
      <c r="E26" s="231">
        <v>40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0</v>
      </c>
      <c r="M26" s="234">
        <f>G26*(1+L26/100)</f>
        <v>0</v>
      </c>
      <c r="N26" s="226">
        <v>1E-3</v>
      </c>
      <c r="O26" s="226">
        <f>ROUND(E26*N26,5)</f>
        <v>0.04</v>
      </c>
      <c r="P26" s="226">
        <v>0</v>
      </c>
      <c r="Q26" s="226">
        <f>ROUND(E26*P26,5)</f>
        <v>0</v>
      </c>
      <c r="R26" s="226"/>
      <c r="S26" s="226"/>
      <c r="T26" s="227">
        <v>0</v>
      </c>
      <c r="U26" s="226">
        <f>ROUND(E26*T26,2)</f>
        <v>0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111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ht="22.5" outlineLevel="1" x14ac:dyDescent="0.2">
      <c r="A27" s="217">
        <v>17</v>
      </c>
      <c r="B27" s="223" t="s">
        <v>148</v>
      </c>
      <c r="C27" s="266" t="s">
        <v>149</v>
      </c>
      <c r="D27" s="225" t="s">
        <v>138</v>
      </c>
      <c r="E27" s="231">
        <v>20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0</v>
      </c>
      <c r="M27" s="234">
        <f>G27*(1+L27/100)</f>
        <v>0</v>
      </c>
      <c r="N27" s="226">
        <v>5.0000000000000001E-3</v>
      </c>
      <c r="O27" s="226">
        <f>ROUND(E27*N27,5)</f>
        <v>0.1</v>
      </c>
      <c r="P27" s="226">
        <v>0</v>
      </c>
      <c r="Q27" s="226">
        <f>ROUND(E27*P27,5)</f>
        <v>0</v>
      </c>
      <c r="R27" s="226"/>
      <c r="S27" s="226"/>
      <c r="T27" s="227">
        <v>0</v>
      </c>
      <c r="U27" s="226">
        <f>ROUND(E27*T27,2)</f>
        <v>0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111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x14ac:dyDescent="0.2">
      <c r="A28" s="218" t="s">
        <v>106</v>
      </c>
      <c r="B28" s="224" t="s">
        <v>65</v>
      </c>
      <c r="C28" s="267" t="s">
        <v>66</v>
      </c>
      <c r="D28" s="228"/>
      <c r="E28" s="232"/>
      <c r="F28" s="235"/>
      <c r="G28" s="235">
        <f>SUMIF(AE29:AE31,"&lt;&gt;NOR",G29:G31)</f>
        <v>0</v>
      </c>
      <c r="H28" s="235"/>
      <c r="I28" s="235">
        <f>SUM(I29:I31)</f>
        <v>0</v>
      </c>
      <c r="J28" s="235"/>
      <c r="K28" s="235">
        <f>SUM(K29:K31)</f>
        <v>0</v>
      </c>
      <c r="L28" s="235"/>
      <c r="M28" s="235">
        <f>SUM(M29:M31)</f>
        <v>0</v>
      </c>
      <c r="N28" s="229"/>
      <c r="O28" s="229">
        <f>SUM(O29:O31)</f>
        <v>8.6840000000000001E-2</v>
      </c>
      <c r="P28" s="229"/>
      <c r="Q28" s="229">
        <f>SUM(Q29:Q31)</f>
        <v>0</v>
      </c>
      <c r="R28" s="229"/>
      <c r="S28" s="229"/>
      <c r="T28" s="230"/>
      <c r="U28" s="229">
        <f>SUM(U29:U31)</f>
        <v>12.75</v>
      </c>
      <c r="AE28" t="s">
        <v>107</v>
      </c>
    </row>
    <row r="29" spans="1:60" outlineLevel="1" x14ac:dyDescent="0.2">
      <c r="A29" s="217">
        <v>18</v>
      </c>
      <c r="B29" s="223" t="s">
        <v>150</v>
      </c>
      <c r="C29" s="266" t="s">
        <v>151</v>
      </c>
      <c r="D29" s="225" t="s">
        <v>152</v>
      </c>
      <c r="E29" s="231">
        <v>1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0</v>
      </c>
      <c r="M29" s="234">
        <f>G29*(1+L29/100)</f>
        <v>0</v>
      </c>
      <c r="N29" s="226">
        <v>7.0400000000000003E-3</v>
      </c>
      <c r="O29" s="226">
        <f>ROUND(E29*N29,5)</f>
        <v>7.0400000000000003E-3</v>
      </c>
      <c r="P29" s="226">
        <v>0</v>
      </c>
      <c r="Q29" s="226">
        <f>ROUND(E29*P29,5)</f>
        <v>0</v>
      </c>
      <c r="R29" s="226"/>
      <c r="S29" s="226"/>
      <c r="T29" s="227">
        <v>1.7629999999999999</v>
      </c>
      <c r="U29" s="226">
        <f>ROUND(E29*T29,2)</f>
        <v>1.76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111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 x14ac:dyDescent="0.2">
      <c r="A30" s="217">
        <v>19</v>
      </c>
      <c r="B30" s="223" t="s">
        <v>153</v>
      </c>
      <c r="C30" s="266" t="s">
        <v>154</v>
      </c>
      <c r="D30" s="225" t="s">
        <v>155</v>
      </c>
      <c r="E30" s="231">
        <v>20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0</v>
      </c>
      <c r="M30" s="234">
        <f>G30*(1+L30/100)</f>
        <v>0</v>
      </c>
      <c r="N30" s="226">
        <v>3.9899999999999996E-3</v>
      </c>
      <c r="O30" s="226">
        <f>ROUND(E30*N30,5)</f>
        <v>7.9799999999999996E-2</v>
      </c>
      <c r="P30" s="226">
        <v>0</v>
      </c>
      <c r="Q30" s="226">
        <f>ROUND(E30*P30,5)</f>
        <v>0</v>
      </c>
      <c r="R30" s="226"/>
      <c r="S30" s="226"/>
      <c r="T30" s="227">
        <v>0.54290000000000005</v>
      </c>
      <c r="U30" s="226">
        <f>ROUND(E30*T30,2)</f>
        <v>10.86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111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20</v>
      </c>
      <c r="B31" s="223" t="s">
        <v>156</v>
      </c>
      <c r="C31" s="266" t="s">
        <v>157</v>
      </c>
      <c r="D31" s="225" t="s">
        <v>158</v>
      </c>
      <c r="E31" s="231">
        <v>8.6840000000000001E-2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0</v>
      </c>
      <c r="M31" s="234">
        <f>G31*(1+L31/100)</f>
        <v>0</v>
      </c>
      <c r="N31" s="226">
        <v>0</v>
      </c>
      <c r="O31" s="226">
        <f>ROUND(E31*N31,5)</f>
        <v>0</v>
      </c>
      <c r="P31" s="226">
        <v>0</v>
      </c>
      <c r="Q31" s="226">
        <f>ROUND(E31*P31,5)</f>
        <v>0</v>
      </c>
      <c r="R31" s="226"/>
      <c r="S31" s="226"/>
      <c r="T31" s="227">
        <v>1.514</v>
      </c>
      <c r="U31" s="226">
        <f>ROUND(E31*T31,2)</f>
        <v>0.13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111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x14ac:dyDescent="0.2">
      <c r="A32" s="218" t="s">
        <v>106</v>
      </c>
      <c r="B32" s="224" t="s">
        <v>67</v>
      </c>
      <c r="C32" s="267" t="s">
        <v>68</v>
      </c>
      <c r="D32" s="228"/>
      <c r="E32" s="232"/>
      <c r="F32" s="235"/>
      <c r="G32" s="235">
        <f>SUMIF(AE33:AE33,"&lt;&gt;NOR",G33:G33)</f>
        <v>0</v>
      </c>
      <c r="H32" s="235"/>
      <c r="I32" s="235">
        <f>SUM(I33:I33)</f>
        <v>0</v>
      </c>
      <c r="J32" s="235"/>
      <c r="K32" s="235">
        <f>SUM(K33:K33)</f>
        <v>0</v>
      </c>
      <c r="L32" s="235"/>
      <c r="M32" s="235">
        <f>SUM(M33:M33)</f>
        <v>0</v>
      </c>
      <c r="N32" s="229"/>
      <c r="O32" s="229">
        <f>SUM(O33:O33)</f>
        <v>2.0400000000000001E-2</v>
      </c>
      <c r="P32" s="229"/>
      <c r="Q32" s="229">
        <f>SUM(Q33:Q33)</f>
        <v>0</v>
      </c>
      <c r="R32" s="229"/>
      <c r="S32" s="229"/>
      <c r="T32" s="230"/>
      <c r="U32" s="229">
        <f>SUM(U33:U33)</f>
        <v>1.24</v>
      </c>
      <c r="AE32" t="s">
        <v>107</v>
      </c>
    </row>
    <row r="33" spans="1:60" outlineLevel="1" x14ac:dyDescent="0.2">
      <c r="A33" s="217">
        <v>21</v>
      </c>
      <c r="B33" s="223" t="s">
        <v>159</v>
      </c>
      <c r="C33" s="266" t="s">
        <v>160</v>
      </c>
      <c r="D33" s="225" t="s">
        <v>155</v>
      </c>
      <c r="E33" s="231">
        <v>40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0</v>
      </c>
      <c r="M33" s="234">
        <f>G33*(1+L33/100)</f>
        <v>0</v>
      </c>
      <c r="N33" s="226">
        <v>5.1000000000000004E-4</v>
      </c>
      <c r="O33" s="226">
        <f>ROUND(E33*N33,5)</f>
        <v>2.0400000000000001E-2</v>
      </c>
      <c r="P33" s="226">
        <v>0</v>
      </c>
      <c r="Q33" s="226">
        <f>ROUND(E33*P33,5)</f>
        <v>0</v>
      </c>
      <c r="R33" s="226"/>
      <c r="S33" s="226"/>
      <c r="T33" s="227">
        <v>3.1E-2</v>
      </c>
      <c r="U33" s="226">
        <f>ROUND(E33*T33,2)</f>
        <v>1.24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111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x14ac:dyDescent="0.2">
      <c r="A34" s="218" t="s">
        <v>106</v>
      </c>
      <c r="B34" s="224" t="s">
        <v>69</v>
      </c>
      <c r="C34" s="267" t="s">
        <v>70</v>
      </c>
      <c r="D34" s="228"/>
      <c r="E34" s="232"/>
      <c r="F34" s="235"/>
      <c r="G34" s="235">
        <f>SUMIF(AE35:AE38,"&lt;&gt;NOR",G35:G38)</f>
        <v>0</v>
      </c>
      <c r="H34" s="235"/>
      <c r="I34" s="235">
        <f>SUM(I35:I38)</f>
        <v>0</v>
      </c>
      <c r="J34" s="235"/>
      <c r="K34" s="235">
        <f>SUM(K35:K38)</f>
        <v>0</v>
      </c>
      <c r="L34" s="235"/>
      <c r="M34" s="235">
        <f>SUM(M35:M38)</f>
        <v>0</v>
      </c>
      <c r="N34" s="229"/>
      <c r="O34" s="229">
        <f>SUM(O35:O38)</f>
        <v>4.614E-2</v>
      </c>
      <c r="P34" s="229"/>
      <c r="Q34" s="229">
        <f>SUM(Q35:Q38)</f>
        <v>0</v>
      </c>
      <c r="R34" s="229"/>
      <c r="S34" s="229"/>
      <c r="T34" s="230"/>
      <c r="U34" s="229">
        <f>SUM(U35:U38)</f>
        <v>5.97</v>
      </c>
      <c r="AE34" t="s">
        <v>107</v>
      </c>
    </row>
    <row r="35" spans="1:60" outlineLevel="1" x14ac:dyDescent="0.2">
      <c r="A35" s="217">
        <v>22</v>
      </c>
      <c r="B35" s="223" t="s">
        <v>161</v>
      </c>
      <c r="C35" s="266" t="s">
        <v>162</v>
      </c>
      <c r="D35" s="225" t="s">
        <v>152</v>
      </c>
      <c r="E35" s="231">
        <v>40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0</v>
      </c>
      <c r="M35" s="234">
        <f>G35*(1+L35/100)</f>
        <v>0</v>
      </c>
      <c r="N35" s="226">
        <v>1.1299999999999999E-3</v>
      </c>
      <c r="O35" s="226">
        <f>ROUND(E35*N35,5)</f>
        <v>4.5199999999999997E-2</v>
      </c>
      <c r="P35" s="226">
        <v>0</v>
      </c>
      <c r="Q35" s="226">
        <f>ROUND(E35*P35,5)</f>
        <v>0</v>
      </c>
      <c r="R35" s="226"/>
      <c r="S35" s="226"/>
      <c r="T35" s="227">
        <v>0.114</v>
      </c>
      <c r="U35" s="226">
        <f>ROUND(E35*T35,2)</f>
        <v>4.5599999999999996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 t="s">
        <v>111</v>
      </c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">
      <c r="A36" s="217">
        <v>23</v>
      </c>
      <c r="B36" s="223" t="s">
        <v>163</v>
      </c>
      <c r="C36" s="266" t="s">
        <v>164</v>
      </c>
      <c r="D36" s="225" t="s">
        <v>152</v>
      </c>
      <c r="E36" s="231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0</v>
      </c>
      <c r="M36" s="234">
        <f>G36*(1+L36/100)</f>
        <v>0</v>
      </c>
      <c r="N36" s="226">
        <v>5.9000000000000003E-4</v>
      </c>
      <c r="O36" s="226">
        <f>ROUND(E36*N36,5)</f>
        <v>5.9000000000000003E-4</v>
      </c>
      <c r="P36" s="226">
        <v>0</v>
      </c>
      <c r="Q36" s="226">
        <f>ROUND(E36*P36,5)</f>
        <v>0</v>
      </c>
      <c r="R36" s="226"/>
      <c r="S36" s="226"/>
      <c r="T36" s="227">
        <v>0.59299999999999997</v>
      </c>
      <c r="U36" s="226">
        <f>ROUND(E36*T36,2)</f>
        <v>0.59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111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 x14ac:dyDescent="0.2">
      <c r="A37" s="217">
        <v>24</v>
      </c>
      <c r="B37" s="223" t="s">
        <v>165</v>
      </c>
      <c r="C37" s="266" t="s">
        <v>166</v>
      </c>
      <c r="D37" s="225" t="s">
        <v>152</v>
      </c>
      <c r="E37" s="231">
        <v>1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0</v>
      </c>
      <c r="M37" s="234">
        <f>G37*(1+L37/100)</f>
        <v>0</v>
      </c>
      <c r="N37" s="226">
        <v>3.5E-4</v>
      </c>
      <c r="O37" s="226">
        <f>ROUND(E37*N37,5)</f>
        <v>3.5E-4</v>
      </c>
      <c r="P37" s="226">
        <v>0</v>
      </c>
      <c r="Q37" s="226">
        <f>ROUND(E37*P37,5)</f>
        <v>0</v>
      </c>
      <c r="R37" s="226"/>
      <c r="S37" s="226"/>
      <c r="T37" s="227">
        <v>0.63400000000000001</v>
      </c>
      <c r="U37" s="226">
        <f>ROUND(E37*T37,2)</f>
        <v>0.63</v>
      </c>
      <c r="V37" s="216"/>
      <c r="W37" s="216"/>
      <c r="X37" s="216"/>
      <c r="Y37" s="216"/>
      <c r="Z37" s="216"/>
      <c r="AA37" s="216"/>
      <c r="AB37" s="216"/>
      <c r="AC37" s="216"/>
      <c r="AD37" s="216"/>
      <c r="AE37" s="216" t="s">
        <v>111</v>
      </c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">
      <c r="A38" s="217">
        <v>25</v>
      </c>
      <c r="B38" s="223" t="s">
        <v>167</v>
      </c>
      <c r="C38" s="266" t="s">
        <v>168</v>
      </c>
      <c r="D38" s="225" t="s">
        <v>158</v>
      </c>
      <c r="E38" s="231">
        <v>4.614E-2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0</v>
      </c>
      <c r="M38" s="234">
        <f>G38*(1+L38/100)</f>
        <v>0</v>
      </c>
      <c r="N38" s="226">
        <v>0</v>
      </c>
      <c r="O38" s="226">
        <f>ROUND(E38*N38,5)</f>
        <v>0</v>
      </c>
      <c r="P38" s="226">
        <v>0</v>
      </c>
      <c r="Q38" s="226">
        <f>ROUND(E38*P38,5)</f>
        <v>0</v>
      </c>
      <c r="R38" s="226"/>
      <c r="S38" s="226"/>
      <c r="T38" s="227">
        <v>4.093</v>
      </c>
      <c r="U38" s="226">
        <f>ROUND(E38*T38,2)</f>
        <v>0.19</v>
      </c>
      <c r="V38" s="216"/>
      <c r="W38" s="216"/>
      <c r="X38" s="216"/>
      <c r="Y38" s="216"/>
      <c r="Z38" s="216"/>
      <c r="AA38" s="216"/>
      <c r="AB38" s="216"/>
      <c r="AC38" s="216"/>
      <c r="AD38" s="216"/>
      <c r="AE38" s="216" t="s">
        <v>111</v>
      </c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x14ac:dyDescent="0.2">
      <c r="A39" s="218" t="s">
        <v>106</v>
      </c>
      <c r="B39" s="224" t="s">
        <v>71</v>
      </c>
      <c r="C39" s="267" t="s">
        <v>72</v>
      </c>
      <c r="D39" s="228"/>
      <c r="E39" s="232"/>
      <c r="F39" s="235"/>
      <c r="G39" s="235">
        <f>SUMIF(AE40:AE75,"&lt;&gt;NOR",G40:G75)</f>
        <v>0</v>
      </c>
      <c r="H39" s="235"/>
      <c r="I39" s="235">
        <f>SUM(I40:I75)</f>
        <v>0</v>
      </c>
      <c r="J39" s="235"/>
      <c r="K39" s="235">
        <f>SUM(K40:K75)</f>
        <v>0</v>
      </c>
      <c r="L39" s="235"/>
      <c r="M39" s="235">
        <f>SUM(M40:M75)</f>
        <v>0</v>
      </c>
      <c r="N39" s="229"/>
      <c r="O39" s="229">
        <f>SUM(O40:O75)</f>
        <v>4.0258999999999991</v>
      </c>
      <c r="P39" s="229"/>
      <c r="Q39" s="229">
        <f>SUM(Q40:Q75)</f>
        <v>0</v>
      </c>
      <c r="R39" s="229"/>
      <c r="S39" s="229"/>
      <c r="T39" s="230"/>
      <c r="U39" s="229">
        <f>SUM(U40:U75)</f>
        <v>467.32</v>
      </c>
      <c r="AE39" t="s">
        <v>107</v>
      </c>
    </row>
    <row r="40" spans="1:60" outlineLevel="1" x14ac:dyDescent="0.2">
      <c r="A40" s="217">
        <v>26</v>
      </c>
      <c r="B40" s="223" t="s">
        <v>169</v>
      </c>
      <c r="C40" s="266" t="s">
        <v>170</v>
      </c>
      <c r="D40" s="225" t="s">
        <v>155</v>
      </c>
      <c r="E40" s="231">
        <v>125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0</v>
      </c>
      <c r="M40" s="234">
        <f>G40*(1+L40/100)</f>
        <v>0</v>
      </c>
      <c r="N40" s="226">
        <v>8.8000000000000003E-4</v>
      </c>
      <c r="O40" s="226">
        <f>ROUND(E40*N40,5)</f>
        <v>0.11</v>
      </c>
      <c r="P40" s="226">
        <v>0</v>
      </c>
      <c r="Q40" s="226">
        <f>ROUND(E40*P40,5)</f>
        <v>0</v>
      </c>
      <c r="R40" s="226"/>
      <c r="S40" s="226"/>
      <c r="T40" s="227">
        <v>0.30737999999999999</v>
      </c>
      <c r="U40" s="226">
        <f>ROUND(E40*T40,2)</f>
        <v>38.42</v>
      </c>
      <c r="V40" s="216"/>
      <c r="W40" s="216"/>
      <c r="X40" s="216"/>
      <c r="Y40" s="216"/>
      <c r="Z40" s="216"/>
      <c r="AA40" s="216"/>
      <c r="AB40" s="216"/>
      <c r="AC40" s="216"/>
      <c r="AD40" s="216"/>
      <c r="AE40" s="216" t="s">
        <v>111</v>
      </c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">
      <c r="A41" s="217">
        <v>27</v>
      </c>
      <c r="B41" s="223" t="s">
        <v>171</v>
      </c>
      <c r="C41" s="266" t="s">
        <v>172</v>
      </c>
      <c r="D41" s="225" t="s">
        <v>155</v>
      </c>
      <c r="E41" s="231">
        <v>66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0</v>
      </c>
      <c r="M41" s="234">
        <f>G41*(1+L41/100)</f>
        <v>0</v>
      </c>
      <c r="N41" s="226">
        <v>1.01E-3</v>
      </c>
      <c r="O41" s="226">
        <f>ROUND(E41*N41,5)</f>
        <v>6.6659999999999997E-2</v>
      </c>
      <c r="P41" s="226">
        <v>0</v>
      </c>
      <c r="Q41" s="226">
        <f>ROUND(E41*P41,5)</f>
        <v>0</v>
      </c>
      <c r="R41" s="226"/>
      <c r="S41" s="226"/>
      <c r="T41" s="227">
        <v>0.31738</v>
      </c>
      <c r="U41" s="226">
        <f>ROUND(E41*T41,2)</f>
        <v>20.95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111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">
      <c r="A42" s="217">
        <v>28</v>
      </c>
      <c r="B42" s="223" t="s">
        <v>173</v>
      </c>
      <c r="C42" s="266" t="s">
        <v>174</v>
      </c>
      <c r="D42" s="225" t="s">
        <v>155</v>
      </c>
      <c r="E42" s="231">
        <v>60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0</v>
      </c>
      <c r="M42" s="234">
        <f>G42*(1+L42/100)</f>
        <v>0</v>
      </c>
      <c r="N42" s="226">
        <v>1.6000000000000001E-3</v>
      </c>
      <c r="O42" s="226">
        <f>ROUND(E42*N42,5)</f>
        <v>9.6000000000000002E-2</v>
      </c>
      <c r="P42" s="226">
        <v>0</v>
      </c>
      <c r="Q42" s="226">
        <f>ROUND(E42*P42,5)</f>
        <v>0</v>
      </c>
      <c r="R42" s="226"/>
      <c r="S42" s="226"/>
      <c r="T42" s="227">
        <v>0.33332000000000001</v>
      </c>
      <c r="U42" s="226">
        <f>ROUND(E42*T42,2)</f>
        <v>20</v>
      </c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111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">
      <c r="A43" s="217">
        <v>29</v>
      </c>
      <c r="B43" s="223" t="s">
        <v>175</v>
      </c>
      <c r="C43" s="266" t="s">
        <v>176</v>
      </c>
      <c r="D43" s="225" t="s">
        <v>155</v>
      </c>
      <c r="E43" s="231">
        <v>56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0</v>
      </c>
      <c r="M43" s="234">
        <f>G43*(1+L43/100)</f>
        <v>0</v>
      </c>
      <c r="N43" s="226">
        <v>1.9599999999999999E-3</v>
      </c>
      <c r="O43" s="226">
        <f>ROUND(E43*N43,5)</f>
        <v>0.10976</v>
      </c>
      <c r="P43" s="226">
        <v>0</v>
      </c>
      <c r="Q43" s="226">
        <f>ROUND(E43*P43,5)</f>
        <v>0</v>
      </c>
      <c r="R43" s="226"/>
      <c r="S43" s="226"/>
      <c r="T43" s="227">
        <v>0.3579</v>
      </c>
      <c r="U43" s="226">
        <f>ROUND(E43*T43,2)</f>
        <v>20.04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111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17">
        <v>30</v>
      </c>
      <c r="B44" s="223" t="s">
        <v>177</v>
      </c>
      <c r="C44" s="266" t="s">
        <v>178</v>
      </c>
      <c r="D44" s="225" t="s">
        <v>155</v>
      </c>
      <c r="E44" s="231">
        <v>38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0</v>
      </c>
      <c r="M44" s="234">
        <f>G44*(1+L44/100)</f>
        <v>0</v>
      </c>
      <c r="N44" s="226">
        <v>2.31E-3</v>
      </c>
      <c r="O44" s="226">
        <f>ROUND(E44*N44,5)</f>
        <v>8.7779999999999997E-2</v>
      </c>
      <c r="P44" s="226">
        <v>0</v>
      </c>
      <c r="Q44" s="226">
        <f>ROUND(E44*P44,5)</f>
        <v>0</v>
      </c>
      <c r="R44" s="226"/>
      <c r="S44" s="226"/>
      <c r="T44" s="227">
        <v>0.4088</v>
      </c>
      <c r="U44" s="226">
        <f>ROUND(E44*T44,2)</f>
        <v>15.53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111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">
      <c r="A45" s="217">
        <v>31</v>
      </c>
      <c r="B45" s="223" t="s">
        <v>179</v>
      </c>
      <c r="C45" s="266" t="s">
        <v>180</v>
      </c>
      <c r="D45" s="225" t="s">
        <v>155</v>
      </c>
      <c r="E45" s="231">
        <v>86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0</v>
      </c>
      <c r="M45" s="234">
        <f>G45*(1+L45/100)</f>
        <v>0</v>
      </c>
      <c r="N45" s="226">
        <v>3.7399999999999998E-3</v>
      </c>
      <c r="O45" s="226">
        <f>ROUND(E45*N45,5)</f>
        <v>0.32163999999999998</v>
      </c>
      <c r="P45" s="226">
        <v>0</v>
      </c>
      <c r="Q45" s="226">
        <f>ROUND(E45*P45,5)</f>
        <v>0</v>
      </c>
      <c r="R45" s="226"/>
      <c r="S45" s="226"/>
      <c r="T45" s="227">
        <v>0.46579999999999999</v>
      </c>
      <c r="U45" s="226">
        <f>ROUND(E45*T45,2)</f>
        <v>40.06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111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">
      <c r="A46" s="217">
        <v>32</v>
      </c>
      <c r="B46" s="223" t="s">
        <v>181</v>
      </c>
      <c r="C46" s="266" t="s">
        <v>182</v>
      </c>
      <c r="D46" s="225" t="s">
        <v>155</v>
      </c>
      <c r="E46" s="231">
        <v>20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0</v>
      </c>
      <c r="M46" s="234">
        <f>G46*(1+L46/100)</f>
        <v>0</v>
      </c>
      <c r="N46" s="226">
        <v>5.13E-3</v>
      </c>
      <c r="O46" s="226">
        <f>ROUND(E46*N46,5)</f>
        <v>0.1026</v>
      </c>
      <c r="P46" s="226">
        <v>0</v>
      </c>
      <c r="Q46" s="226">
        <f>ROUND(E46*P46,5)</f>
        <v>0</v>
      </c>
      <c r="R46" s="226"/>
      <c r="S46" s="226"/>
      <c r="T46" s="227">
        <v>0.60460000000000003</v>
      </c>
      <c r="U46" s="226">
        <f>ROUND(E46*T46,2)</f>
        <v>12.09</v>
      </c>
      <c r="V46" s="216"/>
      <c r="W46" s="216"/>
      <c r="X46" s="216"/>
      <c r="Y46" s="216"/>
      <c r="Z46" s="216"/>
      <c r="AA46" s="216"/>
      <c r="AB46" s="216"/>
      <c r="AC46" s="216"/>
      <c r="AD46" s="216"/>
      <c r="AE46" s="216" t="s">
        <v>111</v>
      </c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 x14ac:dyDescent="0.2">
      <c r="A47" s="217">
        <v>33</v>
      </c>
      <c r="B47" s="223" t="s">
        <v>183</v>
      </c>
      <c r="C47" s="266" t="s">
        <v>184</v>
      </c>
      <c r="D47" s="225" t="s">
        <v>155</v>
      </c>
      <c r="E47" s="231">
        <v>22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0</v>
      </c>
      <c r="M47" s="234">
        <f>G47*(1+L47/100)</f>
        <v>0</v>
      </c>
      <c r="N47" s="226">
        <v>6.0600000000000003E-3</v>
      </c>
      <c r="O47" s="226">
        <f>ROUND(E47*N47,5)</f>
        <v>0.13331999999999999</v>
      </c>
      <c r="P47" s="226">
        <v>0</v>
      </c>
      <c r="Q47" s="226">
        <f>ROUND(E47*P47,5)</f>
        <v>0</v>
      </c>
      <c r="R47" s="226"/>
      <c r="S47" s="226"/>
      <c r="T47" s="227">
        <v>0.7036</v>
      </c>
      <c r="U47" s="226">
        <f>ROUND(E47*T47,2)</f>
        <v>15.48</v>
      </c>
      <c r="V47" s="216"/>
      <c r="W47" s="216"/>
      <c r="X47" s="216"/>
      <c r="Y47" s="216"/>
      <c r="Z47" s="216"/>
      <c r="AA47" s="216"/>
      <c r="AB47" s="216"/>
      <c r="AC47" s="216"/>
      <c r="AD47" s="216"/>
      <c r="AE47" s="216" t="s">
        <v>111</v>
      </c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ht="22.5" outlineLevel="1" x14ac:dyDescent="0.2">
      <c r="A48" s="217">
        <v>34</v>
      </c>
      <c r="B48" s="223" t="s">
        <v>185</v>
      </c>
      <c r="C48" s="266" t="s">
        <v>186</v>
      </c>
      <c r="D48" s="225" t="s">
        <v>155</v>
      </c>
      <c r="E48" s="231">
        <v>125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0</v>
      </c>
      <c r="M48" s="234">
        <f>G48*(1+L48/100)</f>
        <v>0</v>
      </c>
      <c r="N48" s="226">
        <v>5.94E-3</v>
      </c>
      <c r="O48" s="226">
        <f>ROUND(E48*N48,5)</f>
        <v>0.74250000000000005</v>
      </c>
      <c r="P48" s="226">
        <v>0</v>
      </c>
      <c r="Q48" s="226">
        <f>ROUND(E48*P48,5)</f>
        <v>0</v>
      </c>
      <c r="R48" s="226"/>
      <c r="S48" s="226"/>
      <c r="T48" s="227">
        <v>0.42159999999999997</v>
      </c>
      <c r="U48" s="226">
        <f>ROUND(E48*T48,2)</f>
        <v>52.7</v>
      </c>
      <c r="V48" s="216"/>
      <c r="W48" s="216"/>
      <c r="X48" s="216"/>
      <c r="Y48" s="216"/>
      <c r="Z48" s="216"/>
      <c r="AA48" s="216"/>
      <c r="AB48" s="216"/>
      <c r="AC48" s="216"/>
      <c r="AD48" s="216"/>
      <c r="AE48" s="216" t="s">
        <v>111</v>
      </c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ht="22.5" outlineLevel="1" x14ac:dyDescent="0.2">
      <c r="A49" s="217">
        <v>35</v>
      </c>
      <c r="B49" s="223" t="s">
        <v>187</v>
      </c>
      <c r="C49" s="266" t="s">
        <v>188</v>
      </c>
      <c r="D49" s="225" t="s">
        <v>155</v>
      </c>
      <c r="E49" s="231">
        <v>66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0</v>
      </c>
      <c r="M49" s="234">
        <f>G49*(1+L49/100)</f>
        <v>0</v>
      </c>
      <c r="N49" s="226">
        <v>5.96E-3</v>
      </c>
      <c r="O49" s="226">
        <f>ROUND(E49*N49,5)</f>
        <v>0.39335999999999999</v>
      </c>
      <c r="P49" s="226">
        <v>0</v>
      </c>
      <c r="Q49" s="226">
        <f>ROUND(E49*P49,5)</f>
        <v>0</v>
      </c>
      <c r="R49" s="226"/>
      <c r="S49" s="226"/>
      <c r="T49" s="227">
        <v>0.43159999999999998</v>
      </c>
      <c r="U49" s="226">
        <f>ROUND(E49*T49,2)</f>
        <v>28.49</v>
      </c>
      <c r="V49" s="216"/>
      <c r="W49" s="216"/>
      <c r="X49" s="216"/>
      <c r="Y49" s="216"/>
      <c r="Z49" s="216"/>
      <c r="AA49" s="216"/>
      <c r="AB49" s="216"/>
      <c r="AC49" s="216"/>
      <c r="AD49" s="216"/>
      <c r="AE49" s="216" t="s">
        <v>111</v>
      </c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ht="22.5" outlineLevel="1" x14ac:dyDescent="0.2">
      <c r="A50" s="217">
        <v>36</v>
      </c>
      <c r="B50" s="223" t="s">
        <v>189</v>
      </c>
      <c r="C50" s="266" t="s">
        <v>190</v>
      </c>
      <c r="D50" s="225" t="s">
        <v>155</v>
      </c>
      <c r="E50" s="231">
        <v>60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0</v>
      </c>
      <c r="M50" s="234">
        <f>G50*(1+L50/100)</f>
        <v>0</v>
      </c>
      <c r="N50" s="226">
        <v>4.9800000000000001E-3</v>
      </c>
      <c r="O50" s="226">
        <f>ROUND(E50*N50,5)</f>
        <v>0.29880000000000001</v>
      </c>
      <c r="P50" s="226">
        <v>0</v>
      </c>
      <c r="Q50" s="226">
        <f>ROUND(E50*P50,5)</f>
        <v>0</v>
      </c>
      <c r="R50" s="226"/>
      <c r="S50" s="226"/>
      <c r="T50" s="227">
        <v>0.44556000000000001</v>
      </c>
      <c r="U50" s="226">
        <f>ROUND(E50*T50,2)</f>
        <v>26.73</v>
      </c>
      <c r="V50" s="216"/>
      <c r="W50" s="216"/>
      <c r="X50" s="216"/>
      <c r="Y50" s="216"/>
      <c r="Z50" s="216"/>
      <c r="AA50" s="216"/>
      <c r="AB50" s="216"/>
      <c r="AC50" s="216"/>
      <c r="AD50" s="216"/>
      <c r="AE50" s="216" t="s">
        <v>111</v>
      </c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ht="22.5" outlineLevel="1" x14ac:dyDescent="0.2">
      <c r="A51" s="217">
        <v>37</v>
      </c>
      <c r="B51" s="223" t="s">
        <v>191</v>
      </c>
      <c r="C51" s="266" t="s">
        <v>192</v>
      </c>
      <c r="D51" s="225" t="s">
        <v>155</v>
      </c>
      <c r="E51" s="231">
        <v>56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0</v>
      </c>
      <c r="M51" s="234">
        <f>G51*(1+L51/100)</f>
        <v>0</v>
      </c>
      <c r="N51" s="226">
        <v>4.9899999999999996E-3</v>
      </c>
      <c r="O51" s="226">
        <f>ROUND(E51*N51,5)</f>
        <v>0.27944000000000002</v>
      </c>
      <c r="P51" s="226">
        <v>0</v>
      </c>
      <c r="Q51" s="226">
        <f>ROUND(E51*P51,5)</f>
        <v>0</v>
      </c>
      <c r="R51" s="226"/>
      <c r="S51" s="226"/>
      <c r="T51" s="227">
        <v>0.45556000000000002</v>
      </c>
      <c r="U51" s="226">
        <f>ROUND(E51*T51,2)</f>
        <v>25.51</v>
      </c>
      <c r="V51" s="216"/>
      <c r="W51" s="216"/>
      <c r="X51" s="216"/>
      <c r="Y51" s="216"/>
      <c r="Z51" s="216"/>
      <c r="AA51" s="216"/>
      <c r="AB51" s="216"/>
      <c r="AC51" s="216"/>
      <c r="AD51" s="216"/>
      <c r="AE51" s="216" t="s">
        <v>111</v>
      </c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ht="22.5" outlineLevel="1" x14ac:dyDescent="0.2">
      <c r="A52" s="217">
        <v>38</v>
      </c>
      <c r="B52" s="223" t="s">
        <v>193</v>
      </c>
      <c r="C52" s="266" t="s">
        <v>194</v>
      </c>
      <c r="D52" s="225" t="s">
        <v>155</v>
      </c>
      <c r="E52" s="231">
        <v>38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0</v>
      </c>
      <c r="M52" s="234">
        <f>G52*(1+L52/100)</f>
        <v>0</v>
      </c>
      <c r="N52" s="226">
        <v>5.0299999999999997E-3</v>
      </c>
      <c r="O52" s="226">
        <f>ROUND(E52*N52,5)</f>
        <v>0.19114</v>
      </c>
      <c r="P52" s="226">
        <v>0</v>
      </c>
      <c r="Q52" s="226">
        <f>ROUND(E52*P52,5)</f>
        <v>0</v>
      </c>
      <c r="R52" s="226"/>
      <c r="S52" s="226"/>
      <c r="T52" s="227">
        <v>0.47355999999999998</v>
      </c>
      <c r="U52" s="226">
        <f>ROUND(E52*T52,2)</f>
        <v>18</v>
      </c>
      <c r="V52" s="216"/>
      <c r="W52" s="216"/>
      <c r="X52" s="216"/>
      <c r="Y52" s="216"/>
      <c r="Z52" s="216"/>
      <c r="AA52" s="216"/>
      <c r="AB52" s="216"/>
      <c r="AC52" s="216"/>
      <c r="AD52" s="216"/>
      <c r="AE52" s="216" t="s">
        <v>111</v>
      </c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22.5" outlineLevel="1" x14ac:dyDescent="0.2">
      <c r="A53" s="217">
        <v>39</v>
      </c>
      <c r="B53" s="223" t="s">
        <v>195</v>
      </c>
      <c r="C53" s="266" t="s">
        <v>196</v>
      </c>
      <c r="D53" s="225" t="s">
        <v>155</v>
      </c>
      <c r="E53" s="231">
        <v>86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0</v>
      </c>
      <c r="M53" s="234">
        <f>G53*(1+L53/100)</f>
        <v>0</v>
      </c>
      <c r="N53" s="226">
        <v>5.1000000000000004E-3</v>
      </c>
      <c r="O53" s="226">
        <f>ROUND(E53*N53,5)</f>
        <v>0.43859999999999999</v>
      </c>
      <c r="P53" s="226">
        <v>0</v>
      </c>
      <c r="Q53" s="226">
        <f>ROUND(E53*P53,5)</f>
        <v>0</v>
      </c>
      <c r="R53" s="226"/>
      <c r="S53" s="226"/>
      <c r="T53" s="227">
        <v>0.48355999999999999</v>
      </c>
      <c r="U53" s="226">
        <f>ROUND(E53*T53,2)</f>
        <v>41.59</v>
      </c>
      <c r="V53" s="216"/>
      <c r="W53" s="216"/>
      <c r="X53" s="216"/>
      <c r="Y53" s="216"/>
      <c r="Z53" s="216"/>
      <c r="AA53" s="216"/>
      <c r="AB53" s="216"/>
      <c r="AC53" s="216"/>
      <c r="AD53" s="216"/>
      <c r="AE53" s="216" t="s">
        <v>111</v>
      </c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ht="22.5" outlineLevel="1" x14ac:dyDescent="0.2">
      <c r="A54" s="217">
        <v>40</v>
      </c>
      <c r="B54" s="223" t="s">
        <v>197</v>
      </c>
      <c r="C54" s="266" t="s">
        <v>198</v>
      </c>
      <c r="D54" s="225" t="s">
        <v>155</v>
      </c>
      <c r="E54" s="231">
        <v>20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0</v>
      </c>
      <c r="M54" s="234">
        <f>G54*(1+L54/100)</f>
        <v>0</v>
      </c>
      <c r="N54" s="226">
        <v>3.8999999999999999E-4</v>
      </c>
      <c r="O54" s="226">
        <f>ROUND(E54*N54,5)</f>
        <v>7.7999999999999996E-3</v>
      </c>
      <c r="P54" s="226">
        <v>0</v>
      </c>
      <c r="Q54" s="226">
        <f>ROUND(E54*P54,5)</f>
        <v>0</v>
      </c>
      <c r="R54" s="226"/>
      <c r="S54" s="226"/>
      <c r="T54" s="227">
        <v>0.41660000000000003</v>
      </c>
      <c r="U54" s="226">
        <f>ROUND(E54*T54,2)</f>
        <v>8.33</v>
      </c>
      <c r="V54" s="216"/>
      <c r="W54" s="216"/>
      <c r="X54" s="216"/>
      <c r="Y54" s="216"/>
      <c r="Z54" s="216"/>
      <c r="AA54" s="216"/>
      <c r="AB54" s="216"/>
      <c r="AC54" s="216"/>
      <c r="AD54" s="216"/>
      <c r="AE54" s="216" t="s">
        <v>111</v>
      </c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ht="22.5" outlineLevel="1" x14ac:dyDescent="0.2">
      <c r="A55" s="217">
        <v>41</v>
      </c>
      <c r="B55" s="223" t="s">
        <v>199</v>
      </c>
      <c r="C55" s="266" t="s">
        <v>200</v>
      </c>
      <c r="D55" s="225" t="s">
        <v>155</v>
      </c>
      <c r="E55" s="231">
        <v>22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0</v>
      </c>
      <c r="M55" s="234">
        <f>G55*(1+L55/100)</f>
        <v>0</v>
      </c>
      <c r="N55" s="226">
        <v>3.8999999999999999E-4</v>
      </c>
      <c r="O55" s="226">
        <f>ROUND(E55*N55,5)</f>
        <v>8.5800000000000008E-3</v>
      </c>
      <c r="P55" s="226">
        <v>0</v>
      </c>
      <c r="Q55" s="226">
        <f>ROUND(E55*P55,5)</f>
        <v>0</v>
      </c>
      <c r="R55" s="226"/>
      <c r="S55" s="226"/>
      <c r="T55" s="227">
        <v>0.46860000000000002</v>
      </c>
      <c r="U55" s="226">
        <f>ROUND(E55*T55,2)</f>
        <v>10.31</v>
      </c>
      <c r="V55" s="216"/>
      <c r="W55" s="216"/>
      <c r="X55" s="216"/>
      <c r="Y55" s="216"/>
      <c r="Z55" s="216"/>
      <c r="AA55" s="216"/>
      <c r="AB55" s="216"/>
      <c r="AC55" s="216"/>
      <c r="AD55" s="216"/>
      <c r="AE55" s="216" t="s">
        <v>111</v>
      </c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ht="22.5" outlineLevel="1" x14ac:dyDescent="0.2">
      <c r="A56" s="217">
        <v>42</v>
      </c>
      <c r="B56" s="223" t="s">
        <v>201</v>
      </c>
      <c r="C56" s="266" t="s">
        <v>202</v>
      </c>
      <c r="D56" s="225" t="s">
        <v>203</v>
      </c>
      <c r="E56" s="231">
        <v>65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0</v>
      </c>
      <c r="M56" s="234">
        <f>G56*(1+L56/100)</f>
        <v>0</v>
      </c>
      <c r="N56" s="226">
        <v>6.0000000000000002E-5</v>
      </c>
      <c r="O56" s="226">
        <f>ROUND(E56*N56,5)</f>
        <v>3.8999999999999998E-3</v>
      </c>
      <c r="P56" s="226">
        <v>0</v>
      </c>
      <c r="Q56" s="226">
        <f>ROUND(E56*P56,5)</f>
        <v>0</v>
      </c>
      <c r="R56" s="226"/>
      <c r="S56" s="226"/>
      <c r="T56" s="227">
        <v>2.1999999999999999E-2</v>
      </c>
      <c r="U56" s="226">
        <f>ROUND(E56*T56,2)</f>
        <v>1.43</v>
      </c>
      <c r="V56" s="216"/>
      <c r="W56" s="216"/>
      <c r="X56" s="216"/>
      <c r="Y56" s="216"/>
      <c r="Z56" s="216"/>
      <c r="AA56" s="216"/>
      <c r="AB56" s="216"/>
      <c r="AC56" s="216"/>
      <c r="AD56" s="216"/>
      <c r="AE56" s="216" t="s">
        <v>111</v>
      </c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 x14ac:dyDescent="0.2">
      <c r="A57" s="217">
        <v>43</v>
      </c>
      <c r="B57" s="223" t="s">
        <v>204</v>
      </c>
      <c r="C57" s="266" t="s">
        <v>205</v>
      </c>
      <c r="D57" s="225" t="s">
        <v>203</v>
      </c>
      <c r="E57" s="231">
        <v>56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0</v>
      </c>
      <c r="M57" s="234">
        <f>G57*(1+L57/100)</f>
        <v>0</v>
      </c>
      <c r="N57" s="226">
        <v>6.9999999999999994E-5</v>
      </c>
      <c r="O57" s="226">
        <f>ROUND(E57*N57,5)</f>
        <v>3.9199999999999999E-3</v>
      </c>
      <c r="P57" s="226">
        <v>0</v>
      </c>
      <c r="Q57" s="226">
        <f>ROUND(E57*P57,5)</f>
        <v>0</v>
      </c>
      <c r="R57" s="226"/>
      <c r="S57" s="226"/>
      <c r="T57" s="227">
        <v>3.3000000000000002E-2</v>
      </c>
      <c r="U57" s="226">
        <f>ROUND(E57*T57,2)</f>
        <v>1.85</v>
      </c>
      <c r="V57" s="216"/>
      <c r="W57" s="216"/>
      <c r="X57" s="216"/>
      <c r="Y57" s="216"/>
      <c r="Z57" s="216"/>
      <c r="AA57" s="216"/>
      <c r="AB57" s="216"/>
      <c r="AC57" s="216"/>
      <c r="AD57" s="216"/>
      <c r="AE57" s="216" t="s">
        <v>111</v>
      </c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 x14ac:dyDescent="0.2">
      <c r="A58" s="217">
        <v>44</v>
      </c>
      <c r="B58" s="223" t="s">
        <v>206</v>
      </c>
      <c r="C58" s="266" t="s">
        <v>207</v>
      </c>
      <c r="D58" s="225" t="s">
        <v>203</v>
      </c>
      <c r="E58" s="231">
        <v>32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0</v>
      </c>
      <c r="M58" s="234">
        <f>G58*(1+L58/100)</f>
        <v>0</v>
      </c>
      <c r="N58" s="226">
        <v>9.0000000000000006E-5</v>
      </c>
      <c r="O58" s="226">
        <f>ROUND(E58*N58,5)</f>
        <v>2.8800000000000002E-3</v>
      </c>
      <c r="P58" s="226">
        <v>0</v>
      </c>
      <c r="Q58" s="226">
        <f>ROUND(E58*P58,5)</f>
        <v>0</v>
      </c>
      <c r="R58" s="226"/>
      <c r="S58" s="226"/>
      <c r="T58" s="227">
        <v>4.4999999999999998E-2</v>
      </c>
      <c r="U58" s="226">
        <f>ROUND(E58*T58,2)</f>
        <v>1.44</v>
      </c>
      <c r="V58" s="216"/>
      <c r="W58" s="216"/>
      <c r="X58" s="216"/>
      <c r="Y58" s="216"/>
      <c r="Z58" s="216"/>
      <c r="AA58" s="216"/>
      <c r="AB58" s="216"/>
      <c r="AC58" s="216"/>
      <c r="AD58" s="216"/>
      <c r="AE58" s="216" t="s">
        <v>111</v>
      </c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 x14ac:dyDescent="0.2">
      <c r="A59" s="217">
        <v>45</v>
      </c>
      <c r="B59" s="223" t="s">
        <v>208</v>
      </c>
      <c r="C59" s="266" t="s">
        <v>209</v>
      </c>
      <c r="D59" s="225" t="s">
        <v>203</v>
      </c>
      <c r="E59" s="231">
        <v>22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0</v>
      </c>
      <c r="M59" s="234">
        <f>G59*(1+L59/100)</f>
        <v>0</v>
      </c>
      <c r="N59" s="226">
        <v>9.0000000000000006E-5</v>
      </c>
      <c r="O59" s="226">
        <f>ROUND(E59*N59,5)</f>
        <v>1.98E-3</v>
      </c>
      <c r="P59" s="226">
        <v>0</v>
      </c>
      <c r="Q59" s="226">
        <f>ROUND(E59*P59,5)</f>
        <v>0</v>
      </c>
      <c r="R59" s="226"/>
      <c r="S59" s="226"/>
      <c r="T59" s="227">
        <v>0.08</v>
      </c>
      <c r="U59" s="226">
        <f>ROUND(E59*T59,2)</f>
        <v>1.76</v>
      </c>
      <c r="V59" s="216"/>
      <c r="W59" s="216"/>
      <c r="X59" s="216"/>
      <c r="Y59" s="216"/>
      <c r="Z59" s="216"/>
      <c r="AA59" s="216"/>
      <c r="AB59" s="216"/>
      <c r="AC59" s="216"/>
      <c r="AD59" s="216"/>
      <c r="AE59" s="216" t="s">
        <v>111</v>
      </c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 x14ac:dyDescent="0.2">
      <c r="A60" s="217">
        <v>46</v>
      </c>
      <c r="B60" s="223" t="s">
        <v>210</v>
      </c>
      <c r="C60" s="266" t="s">
        <v>211</v>
      </c>
      <c r="D60" s="225" t="s">
        <v>203</v>
      </c>
      <c r="E60" s="231">
        <v>36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0</v>
      </c>
      <c r="M60" s="234">
        <f>G60*(1+L60/100)</f>
        <v>0</v>
      </c>
      <c r="N60" s="226">
        <v>1.1E-4</v>
      </c>
      <c r="O60" s="226">
        <f>ROUND(E60*N60,5)</f>
        <v>3.96E-3</v>
      </c>
      <c r="P60" s="226">
        <v>0</v>
      </c>
      <c r="Q60" s="226">
        <f>ROUND(E60*P60,5)</f>
        <v>0</v>
      </c>
      <c r="R60" s="226"/>
      <c r="S60" s="226"/>
      <c r="T60" s="227">
        <v>0.13</v>
      </c>
      <c r="U60" s="226">
        <f>ROUND(E60*T60,2)</f>
        <v>4.68</v>
      </c>
      <c r="V60" s="216"/>
      <c r="W60" s="216"/>
      <c r="X60" s="216"/>
      <c r="Y60" s="216"/>
      <c r="Z60" s="216"/>
      <c r="AA60" s="216"/>
      <c r="AB60" s="216"/>
      <c r="AC60" s="216"/>
      <c r="AD60" s="216"/>
      <c r="AE60" s="216" t="s">
        <v>111</v>
      </c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 x14ac:dyDescent="0.2">
      <c r="A61" s="217">
        <v>47</v>
      </c>
      <c r="B61" s="223" t="s">
        <v>212</v>
      </c>
      <c r="C61" s="266" t="s">
        <v>213</v>
      </c>
      <c r="D61" s="225" t="s">
        <v>203</v>
      </c>
      <c r="E61" s="231">
        <v>12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0</v>
      </c>
      <c r="M61" s="234">
        <f>G61*(1+L61/100)</f>
        <v>0</v>
      </c>
      <c r="N61" s="226">
        <v>1.4999999999999999E-4</v>
      </c>
      <c r="O61" s="226">
        <f>ROUND(E61*N61,5)</f>
        <v>1.8E-3</v>
      </c>
      <c r="P61" s="226">
        <v>0</v>
      </c>
      <c r="Q61" s="226">
        <f>ROUND(E61*P61,5)</f>
        <v>0</v>
      </c>
      <c r="R61" s="226"/>
      <c r="S61" s="226"/>
      <c r="T61" s="227">
        <v>0.2</v>
      </c>
      <c r="U61" s="226">
        <f>ROUND(E61*T61,2)</f>
        <v>2.4</v>
      </c>
      <c r="V61" s="216"/>
      <c r="W61" s="216"/>
      <c r="X61" s="216"/>
      <c r="Y61" s="216"/>
      <c r="Z61" s="216"/>
      <c r="AA61" s="216"/>
      <c r="AB61" s="216"/>
      <c r="AC61" s="216"/>
      <c r="AD61" s="216"/>
      <c r="AE61" s="216" t="s">
        <v>111</v>
      </c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 x14ac:dyDescent="0.2">
      <c r="A62" s="217">
        <v>48</v>
      </c>
      <c r="B62" s="223" t="s">
        <v>214</v>
      </c>
      <c r="C62" s="266" t="s">
        <v>215</v>
      </c>
      <c r="D62" s="225" t="s">
        <v>203</v>
      </c>
      <c r="E62" s="231">
        <v>16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0</v>
      </c>
      <c r="M62" s="234">
        <f>G62*(1+L62/100)</f>
        <v>0</v>
      </c>
      <c r="N62" s="226">
        <v>1.9000000000000001E-4</v>
      </c>
      <c r="O62" s="226">
        <f>ROUND(E62*N62,5)</f>
        <v>3.0400000000000002E-3</v>
      </c>
      <c r="P62" s="226">
        <v>0</v>
      </c>
      <c r="Q62" s="226">
        <f>ROUND(E62*P62,5)</f>
        <v>0</v>
      </c>
      <c r="R62" s="226"/>
      <c r="S62" s="226"/>
      <c r="T62" s="227">
        <v>0.25</v>
      </c>
      <c r="U62" s="226">
        <f>ROUND(E62*T62,2)</f>
        <v>4</v>
      </c>
      <c r="V62" s="216"/>
      <c r="W62" s="216"/>
      <c r="X62" s="216"/>
      <c r="Y62" s="216"/>
      <c r="Z62" s="216"/>
      <c r="AA62" s="216"/>
      <c r="AB62" s="216"/>
      <c r="AC62" s="216"/>
      <c r="AD62" s="216"/>
      <c r="AE62" s="216" t="s">
        <v>111</v>
      </c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 x14ac:dyDescent="0.2">
      <c r="A63" s="217">
        <v>49</v>
      </c>
      <c r="B63" s="223" t="s">
        <v>216</v>
      </c>
      <c r="C63" s="266" t="s">
        <v>217</v>
      </c>
      <c r="D63" s="225" t="s">
        <v>133</v>
      </c>
      <c r="E63" s="231">
        <v>1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0</v>
      </c>
      <c r="M63" s="234">
        <f>G63*(1+L63/100)</f>
        <v>0</v>
      </c>
      <c r="N63" s="226">
        <v>0</v>
      </c>
      <c r="O63" s="226">
        <f>ROUND(E63*N63,5)</f>
        <v>0</v>
      </c>
      <c r="P63" s="226">
        <v>0</v>
      </c>
      <c r="Q63" s="226">
        <f>ROUND(E63*P63,5)</f>
        <v>0</v>
      </c>
      <c r="R63" s="226"/>
      <c r="S63" s="226"/>
      <c r="T63" s="227">
        <v>0</v>
      </c>
      <c r="U63" s="226">
        <f>ROUND(E63*T63,2)</f>
        <v>0</v>
      </c>
      <c r="V63" s="216"/>
      <c r="W63" s="216"/>
      <c r="X63" s="216"/>
      <c r="Y63" s="216"/>
      <c r="Z63" s="216"/>
      <c r="AA63" s="216"/>
      <c r="AB63" s="216"/>
      <c r="AC63" s="216"/>
      <c r="AD63" s="216"/>
      <c r="AE63" s="216" t="s">
        <v>111</v>
      </c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 x14ac:dyDescent="0.2">
      <c r="A64" s="217">
        <v>50</v>
      </c>
      <c r="B64" s="223" t="s">
        <v>218</v>
      </c>
      <c r="C64" s="266" t="s">
        <v>219</v>
      </c>
      <c r="D64" s="225" t="s">
        <v>155</v>
      </c>
      <c r="E64" s="231">
        <v>8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0</v>
      </c>
      <c r="M64" s="234">
        <f>G64*(1+L64/100)</f>
        <v>0</v>
      </c>
      <c r="N64" s="226">
        <v>6.8599999999999998E-3</v>
      </c>
      <c r="O64" s="226">
        <f>ROUND(E64*N64,5)</f>
        <v>5.4879999999999998E-2</v>
      </c>
      <c r="P64" s="226">
        <v>0</v>
      </c>
      <c r="Q64" s="226">
        <f>ROUND(E64*P64,5)</f>
        <v>0</v>
      </c>
      <c r="R64" s="226"/>
      <c r="S64" s="226"/>
      <c r="T64" s="227">
        <v>0.39200000000000002</v>
      </c>
      <c r="U64" s="226">
        <f>ROUND(E64*T64,2)</f>
        <v>3.14</v>
      </c>
      <c r="V64" s="216"/>
      <c r="W64" s="216"/>
      <c r="X64" s="216"/>
      <c r="Y64" s="216"/>
      <c r="Z64" s="216"/>
      <c r="AA64" s="216"/>
      <c r="AB64" s="216"/>
      <c r="AC64" s="216"/>
      <c r="AD64" s="216"/>
      <c r="AE64" s="216" t="s">
        <v>111</v>
      </c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 x14ac:dyDescent="0.2">
      <c r="A65" s="217">
        <v>51</v>
      </c>
      <c r="B65" s="223" t="s">
        <v>220</v>
      </c>
      <c r="C65" s="266" t="s">
        <v>221</v>
      </c>
      <c r="D65" s="225" t="s">
        <v>155</v>
      </c>
      <c r="E65" s="231">
        <v>16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0</v>
      </c>
      <c r="M65" s="234">
        <f>G65*(1+L65/100)</f>
        <v>0</v>
      </c>
      <c r="N65" s="226">
        <v>6.5399999999999998E-3</v>
      </c>
      <c r="O65" s="226">
        <f>ROUND(E65*N65,5)</f>
        <v>0.10464</v>
      </c>
      <c r="P65" s="226">
        <v>0</v>
      </c>
      <c r="Q65" s="226">
        <f>ROUND(E65*P65,5)</f>
        <v>0</v>
      </c>
      <c r="R65" s="226"/>
      <c r="S65" s="226"/>
      <c r="T65" s="227">
        <v>0.36799999999999999</v>
      </c>
      <c r="U65" s="226">
        <f>ROUND(E65*T65,2)</f>
        <v>5.89</v>
      </c>
      <c r="V65" s="216"/>
      <c r="W65" s="216"/>
      <c r="X65" s="216"/>
      <c r="Y65" s="216"/>
      <c r="Z65" s="216"/>
      <c r="AA65" s="216"/>
      <c r="AB65" s="216"/>
      <c r="AC65" s="216"/>
      <c r="AD65" s="216"/>
      <c r="AE65" s="216" t="s">
        <v>111</v>
      </c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 x14ac:dyDescent="0.2">
      <c r="A66" s="217">
        <v>52</v>
      </c>
      <c r="B66" s="223" t="s">
        <v>222</v>
      </c>
      <c r="C66" s="266" t="s">
        <v>223</v>
      </c>
      <c r="D66" s="225" t="s">
        <v>155</v>
      </c>
      <c r="E66" s="231">
        <v>4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0</v>
      </c>
      <c r="M66" s="234">
        <f>G66*(1+L66/100)</f>
        <v>0</v>
      </c>
      <c r="N66" s="226">
        <v>7.4000000000000003E-3</v>
      </c>
      <c r="O66" s="226">
        <f>ROUND(E66*N66,5)</f>
        <v>2.9600000000000001E-2</v>
      </c>
      <c r="P66" s="226">
        <v>0</v>
      </c>
      <c r="Q66" s="226">
        <f>ROUND(E66*P66,5)</f>
        <v>0</v>
      </c>
      <c r="R66" s="226"/>
      <c r="S66" s="226"/>
      <c r="T66" s="227">
        <v>0.42099999999999999</v>
      </c>
      <c r="U66" s="226">
        <f>ROUND(E66*T66,2)</f>
        <v>1.68</v>
      </c>
      <c r="V66" s="216"/>
      <c r="W66" s="216"/>
      <c r="X66" s="216"/>
      <c r="Y66" s="216"/>
      <c r="Z66" s="216"/>
      <c r="AA66" s="216"/>
      <c r="AB66" s="216"/>
      <c r="AC66" s="216"/>
      <c r="AD66" s="216"/>
      <c r="AE66" s="216" t="s">
        <v>111</v>
      </c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 x14ac:dyDescent="0.2">
      <c r="A67" s="217">
        <v>53</v>
      </c>
      <c r="B67" s="223" t="s">
        <v>224</v>
      </c>
      <c r="C67" s="266" t="s">
        <v>225</v>
      </c>
      <c r="D67" s="225" t="s">
        <v>155</v>
      </c>
      <c r="E67" s="231">
        <v>336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0</v>
      </c>
      <c r="M67" s="234">
        <f>G67*(1+L67/100)</f>
        <v>0</v>
      </c>
      <c r="N67" s="226">
        <v>0</v>
      </c>
      <c r="O67" s="226">
        <f>ROUND(E67*N67,5)</f>
        <v>0</v>
      </c>
      <c r="P67" s="226">
        <v>0</v>
      </c>
      <c r="Q67" s="226">
        <f>ROUND(E67*P67,5)</f>
        <v>0</v>
      </c>
      <c r="R67" s="226"/>
      <c r="S67" s="226"/>
      <c r="T67" s="227">
        <v>1.7999999999999999E-2</v>
      </c>
      <c r="U67" s="226">
        <f>ROUND(E67*T67,2)</f>
        <v>6.05</v>
      </c>
      <c r="V67" s="216"/>
      <c r="W67" s="216"/>
      <c r="X67" s="216"/>
      <c r="Y67" s="216"/>
      <c r="Z67" s="216"/>
      <c r="AA67" s="216"/>
      <c r="AB67" s="216"/>
      <c r="AC67" s="216"/>
      <c r="AD67" s="216"/>
      <c r="AE67" s="216" t="s">
        <v>111</v>
      </c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 x14ac:dyDescent="0.2">
      <c r="A68" s="217">
        <v>54</v>
      </c>
      <c r="B68" s="223" t="s">
        <v>226</v>
      </c>
      <c r="C68" s="266" t="s">
        <v>227</v>
      </c>
      <c r="D68" s="225" t="s">
        <v>155</v>
      </c>
      <c r="E68" s="231">
        <v>124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0</v>
      </c>
      <c r="M68" s="234">
        <f>G68*(1+L68/100)</f>
        <v>0</v>
      </c>
      <c r="N68" s="226">
        <v>0</v>
      </c>
      <c r="O68" s="226">
        <f>ROUND(E68*N68,5)</f>
        <v>0</v>
      </c>
      <c r="P68" s="226">
        <v>0</v>
      </c>
      <c r="Q68" s="226">
        <f>ROUND(E68*P68,5)</f>
        <v>0</v>
      </c>
      <c r="R68" s="226"/>
      <c r="S68" s="226"/>
      <c r="T68" s="227">
        <v>3.2000000000000001E-2</v>
      </c>
      <c r="U68" s="226">
        <f>ROUND(E68*T68,2)</f>
        <v>3.97</v>
      </c>
      <c r="V68" s="216"/>
      <c r="W68" s="216"/>
      <c r="X68" s="216"/>
      <c r="Y68" s="216"/>
      <c r="Z68" s="216"/>
      <c r="AA68" s="216"/>
      <c r="AB68" s="216"/>
      <c r="AC68" s="216"/>
      <c r="AD68" s="216"/>
      <c r="AE68" s="216" t="s">
        <v>111</v>
      </c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 x14ac:dyDescent="0.2">
      <c r="A69" s="217">
        <v>55</v>
      </c>
      <c r="B69" s="223" t="s">
        <v>228</v>
      </c>
      <c r="C69" s="266" t="s">
        <v>229</v>
      </c>
      <c r="D69" s="225" t="s">
        <v>155</v>
      </c>
      <c r="E69" s="231">
        <v>42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0</v>
      </c>
      <c r="M69" s="234">
        <f>G69*(1+L69/100)</f>
        <v>0</v>
      </c>
      <c r="N69" s="226">
        <v>0</v>
      </c>
      <c r="O69" s="226">
        <f>ROUND(E69*N69,5)</f>
        <v>0</v>
      </c>
      <c r="P69" s="226">
        <v>0</v>
      </c>
      <c r="Q69" s="226">
        <f>ROUND(E69*P69,5)</f>
        <v>0</v>
      </c>
      <c r="R69" s="226"/>
      <c r="S69" s="226"/>
      <c r="T69" s="227">
        <v>4.2000000000000003E-2</v>
      </c>
      <c r="U69" s="226">
        <f>ROUND(E69*T69,2)</f>
        <v>1.76</v>
      </c>
      <c r="V69" s="216"/>
      <c r="W69" s="216"/>
      <c r="X69" s="216"/>
      <c r="Y69" s="216"/>
      <c r="Z69" s="216"/>
      <c r="AA69" s="216"/>
      <c r="AB69" s="216"/>
      <c r="AC69" s="216"/>
      <c r="AD69" s="216"/>
      <c r="AE69" s="216" t="s">
        <v>111</v>
      </c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 x14ac:dyDescent="0.2">
      <c r="A70" s="217">
        <v>56</v>
      </c>
      <c r="B70" s="223" t="s">
        <v>230</v>
      </c>
      <c r="C70" s="266" t="s">
        <v>231</v>
      </c>
      <c r="D70" s="225" t="s">
        <v>203</v>
      </c>
      <c r="E70" s="231">
        <v>18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0</v>
      </c>
      <c r="M70" s="234">
        <f>G70*(1+L70/100)</f>
        <v>0</v>
      </c>
      <c r="N70" s="226">
        <v>1.14E-3</v>
      </c>
      <c r="O70" s="226">
        <f>ROUND(E70*N70,5)</f>
        <v>2.052E-2</v>
      </c>
      <c r="P70" s="226">
        <v>0</v>
      </c>
      <c r="Q70" s="226">
        <f>ROUND(E70*P70,5)</f>
        <v>0</v>
      </c>
      <c r="R70" s="226"/>
      <c r="S70" s="226"/>
      <c r="T70" s="227">
        <v>1.1020000000000001</v>
      </c>
      <c r="U70" s="226">
        <f>ROUND(E70*T70,2)</f>
        <v>19.84</v>
      </c>
      <c r="V70" s="216"/>
      <c r="W70" s="216"/>
      <c r="X70" s="216"/>
      <c r="Y70" s="216"/>
      <c r="Z70" s="216"/>
      <c r="AA70" s="216"/>
      <c r="AB70" s="216"/>
      <c r="AC70" s="216"/>
      <c r="AD70" s="216"/>
      <c r="AE70" s="216" t="s">
        <v>111</v>
      </c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 x14ac:dyDescent="0.2">
      <c r="A71" s="217">
        <v>57</v>
      </c>
      <c r="B71" s="223" t="s">
        <v>232</v>
      </c>
      <c r="C71" s="266" t="s">
        <v>233</v>
      </c>
      <c r="D71" s="225" t="s">
        <v>234</v>
      </c>
      <c r="E71" s="231">
        <v>20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0</v>
      </c>
      <c r="M71" s="234">
        <f>G71*(1+L71/100)</f>
        <v>0</v>
      </c>
      <c r="N71" s="226">
        <v>1E-3</v>
      </c>
      <c r="O71" s="226">
        <f>ROUND(E71*N71,5)</f>
        <v>0.02</v>
      </c>
      <c r="P71" s="226">
        <v>0</v>
      </c>
      <c r="Q71" s="226">
        <f>ROUND(E71*P71,5)</f>
        <v>0</v>
      </c>
      <c r="R71" s="226"/>
      <c r="S71" s="226"/>
      <c r="T71" s="227">
        <v>0</v>
      </c>
      <c r="U71" s="226">
        <f>ROUND(E71*T71,2)</f>
        <v>0</v>
      </c>
      <c r="V71" s="216"/>
      <c r="W71" s="216"/>
      <c r="X71" s="216"/>
      <c r="Y71" s="216"/>
      <c r="Z71" s="216"/>
      <c r="AA71" s="216"/>
      <c r="AB71" s="216"/>
      <c r="AC71" s="216"/>
      <c r="AD71" s="216"/>
      <c r="AE71" s="216" t="s">
        <v>111</v>
      </c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 x14ac:dyDescent="0.2">
      <c r="A72" s="217">
        <v>58</v>
      </c>
      <c r="B72" s="223" t="s">
        <v>235</v>
      </c>
      <c r="C72" s="266" t="s">
        <v>236</v>
      </c>
      <c r="D72" s="225" t="s">
        <v>234</v>
      </c>
      <c r="E72" s="231">
        <v>340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0</v>
      </c>
      <c r="M72" s="234">
        <f>G72*(1+L72/100)</f>
        <v>0</v>
      </c>
      <c r="N72" s="226">
        <v>1E-3</v>
      </c>
      <c r="O72" s="226">
        <f>ROUND(E72*N72,5)</f>
        <v>0.34</v>
      </c>
      <c r="P72" s="226">
        <v>0</v>
      </c>
      <c r="Q72" s="226">
        <f>ROUND(E72*P72,5)</f>
        <v>0</v>
      </c>
      <c r="R72" s="226"/>
      <c r="S72" s="226"/>
      <c r="T72" s="227">
        <v>0</v>
      </c>
      <c r="U72" s="226">
        <f>ROUND(E72*T72,2)</f>
        <v>0</v>
      </c>
      <c r="V72" s="216"/>
      <c r="W72" s="216"/>
      <c r="X72" s="216"/>
      <c r="Y72" s="216"/>
      <c r="Z72" s="216"/>
      <c r="AA72" s="216"/>
      <c r="AB72" s="216"/>
      <c r="AC72" s="216"/>
      <c r="AD72" s="216"/>
      <c r="AE72" s="216" t="s">
        <v>111</v>
      </c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 x14ac:dyDescent="0.2">
      <c r="A73" s="217">
        <v>59</v>
      </c>
      <c r="B73" s="223" t="s">
        <v>237</v>
      </c>
      <c r="C73" s="266" t="s">
        <v>238</v>
      </c>
      <c r="D73" s="225" t="s">
        <v>122</v>
      </c>
      <c r="E73" s="231">
        <v>6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0</v>
      </c>
      <c r="M73" s="234">
        <f>G73*(1+L73/100)</f>
        <v>0</v>
      </c>
      <c r="N73" s="226">
        <v>8.0000000000000004E-4</v>
      </c>
      <c r="O73" s="226">
        <f>ROUND(E73*N73,5)</f>
        <v>4.7999999999999996E-3</v>
      </c>
      <c r="P73" s="226">
        <v>0</v>
      </c>
      <c r="Q73" s="226">
        <f>ROUND(E73*P73,5)</f>
        <v>0</v>
      </c>
      <c r="R73" s="226"/>
      <c r="S73" s="226"/>
      <c r="T73" s="227">
        <v>0</v>
      </c>
      <c r="U73" s="226">
        <f>ROUND(E73*T73,2)</f>
        <v>0</v>
      </c>
      <c r="V73" s="216"/>
      <c r="W73" s="216"/>
      <c r="X73" s="216"/>
      <c r="Y73" s="216"/>
      <c r="Z73" s="216"/>
      <c r="AA73" s="216"/>
      <c r="AB73" s="216"/>
      <c r="AC73" s="216"/>
      <c r="AD73" s="216"/>
      <c r="AE73" s="216" t="s">
        <v>111</v>
      </c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 x14ac:dyDescent="0.2">
      <c r="A74" s="217">
        <v>60</v>
      </c>
      <c r="B74" s="223" t="s">
        <v>239</v>
      </c>
      <c r="C74" s="266" t="s">
        <v>240</v>
      </c>
      <c r="D74" s="225" t="s">
        <v>122</v>
      </c>
      <c r="E74" s="231">
        <v>28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0</v>
      </c>
      <c r="M74" s="234">
        <f>G74*(1+L74/100)</f>
        <v>0</v>
      </c>
      <c r="N74" s="226">
        <v>1.5E-3</v>
      </c>
      <c r="O74" s="226">
        <f>ROUND(E74*N74,5)</f>
        <v>4.2000000000000003E-2</v>
      </c>
      <c r="P74" s="226">
        <v>0</v>
      </c>
      <c r="Q74" s="226">
        <f>ROUND(E74*P74,5)</f>
        <v>0</v>
      </c>
      <c r="R74" s="226"/>
      <c r="S74" s="226"/>
      <c r="T74" s="227">
        <v>0</v>
      </c>
      <c r="U74" s="226">
        <f>ROUND(E74*T74,2)</f>
        <v>0</v>
      </c>
      <c r="V74" s="216"/>
      <c r="W74" s="216"/>
      <c r="X74" s="216"/>
      <c r="Y74" s="216"/>
      <c r="Z74" s="216"/>
      <c r="AA74" s="216"/>
      <c r="AB74" s="216"/>
      <c r="AC74" s="216"/>
      <c r="AD74" s="216"/>
      <c r="AE74" s="216" t="s">
        <v>111</v>
      </c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 x14ac:dyDescent="0.2">
      <c r="A75" s="217">
        <v>61</v>
      </c>
      <c r="B75" s="223" t="s">
        <v>241</v>
      </c>
      <c r="C75" s="266" t="s">
        <v>242</v>
      </c>
      <c r="D75" s="225" t="s">
        <v>158</v>
      </c>
      <c r="E75" s="231">
        <v>4.0259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0</v>
      </c>
      <c r="M75" s="234">
        <f>G75*(1+L75/100)</f>
        <v>0</v>
      </c>
      <c r="N75" s="226">
        <v>0</v>
      </c>
      <c r="O75" s="226">
        <f>ROUND(E75*N75,5)</f>
        <v>0</v>
      </c>
      <c r="P75" s="226">
        <v>0</v>
      </c>
      <c r="Q75" s="226">
        <f>ROUND(E75*P75,5)</f>
        <v>0</v>
      </c>
      <c r="R75" s="226"/>
      <c r="S75" s="226"/>
      <c r="T75" s="227">
        <v>3.28</v>
      </c>
      <c r="U75" s="226">
        <f>ROUND(E75*T75,2)</f>
        <v>13.2</v>
      </c>
      <c r="V75" s="216"/>
      <c r="W75" s="216"/>
      <c r="X75" s="216"/>
      <c r="Y75" s="216"/>
      <c r="Z75" s="216"/>
      <c r="AA75" s="216"/>
      <c r="AB75" s="216"/>
      <c r="AC75" s="216"/>
      <c r="AD75" s="216"/>
      <c r="AE75" s="216" t="s">
        <v>111</v>
      </c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x14ac:dyDescent="0.2">
      <c r="A76" s="218" t="s">
        <v>106</v>
      </c>
      <c r="B76" s="224" t="s">
        <v>73</v>
      </c>
      <c r="C76" s="267" t="s">
        <v>74</v>
      </c>
      <c r="D76" s="228"/>
      <c r="E76" s="232"/>
      <c r="F76" s="235"/>
      <c r="G76" s="235">
        <f>SUMIF(AE77:AE109,"&lt;&gt;NOR",G77:G109)</f>
        <v>0</v>
      </c>
      <c r="H76" s="235"/>
      <c r="I76" s="235">
        <f>SUM(I77:I109)</f>
        <v>0</v>
      </c>
      <c r="J76" s="235"/>
      <c r="K76" s="235">
        <f>SUM(K77:K109)</f>
        <v>0</v>
      </c>
      <c r="L76" s="235"/>
      <c r="M76" s="235">
        <f>SUM(M77:M109)</f>
        <v>0</v>
      </c>
      <c r="N76" s="229"/>
      <c r="O76" s="229">
        <f>SUM(O77:O109)</f>
        <v>0.97892000000000001</v>
      </c>
      <c r="P76" s="229"/>
      <c r="Q76" s="229">
        <f>SUM(Q77:Q109)</f>
        <v>0</v>
      </c>
      <c r="R76" s="229"/>
      <c r="S76" s="229"/>
      <c r="T76" s="230"/>
      <c r="U76" s="229">
        <f>SUM(U77:U109)</f>
        <v>112.59</v>
      </c>
      <c r="AE76" t="s">
        <v>107</v>
      </c>
    </row>
    <row r="77" spans="1:60" outlineLevel="1" x14ac:dyDescent="0.2">
      <c r="A77" s="217">
        <v>62</v>
      </c>
      <c r="B77" s="223" t="s">
        <v>243</v>
      </c>
      <c r="C77" s="266" t="s">
        <v>244</v>
      </c>
      <c r="D77" s="225" t="s">
        <v>203</v>
      </c>
      <c r="E77" s="231">
        <v>28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0</v>
      </c>
      <c r="M77" s="234">
        <f>G77*(1+L77/100)</f>
        <v>0</v>
      </c>
      <c r="N77" s="226">
        <v>1.3999999999999999E-4</v>
      </c>
      <c r="O77" s="226">
        <f>ROUND(E77*N77,5)</f>
        <v>3.9199999999999999E-3</v>
      </c>
      <c r="P77" s="226">
        <v>0</v>
      </c>
      <c r="Q77" s="226">
        <f>ROUND(E77*P77,5)</f>
        <v>0</v>
      </c>
      <c r="R77" s="226"/>
      <c r="S77" s="226"/>
      <c r="T77" s="227">
        <v>0.16500000000000001</v>
      </c>
      <c r="U77" s="226">
        <f>ROUND(E77*T77,2)</f>
        <v>4.62</v>
      </c>
      <c r="V77" s="216"/>
      <c r="W77" s="216"/>
      <c r="X77" s="216"/>
      <c r="Y77" s="216"/>
      <c r="Z77" s="216"/>
      <c r="AA77" s="216"/>
      <c r="AB77" s="216"/>
      <c r="AC77" s="216"/>
      <c r="AD77" s="216"/>
      <c r="AE77" s="216" t="s">
        <v>111</v>
      </c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 x14ac:dyDescent="0.2">
      <c r="A78" s="217">
        <v>63</v>
      </c>
      <c r="B78" s="223" t="s">
        <v>245</v>
      </c>
      <c r="C78" s="266" t="s">
        <v>246</v>
      </c>
      <c r="D78" s="225" t="s">
        <v>203</v>
      </c>
      <c r="E78" s="231">
        <v>6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0</v>
      </c>
      <c r="M78" s="234">
        <f>G78*(1+L78/100)</f>
        <v>0</v>
      </c>
      <c r="N78" s="226">
        <v>2.0000000000000001E-4</v>
      </c>
      <c r="O78" s="226">
        <f>ROUND(E78*N78,5)</f>
        <v>1.1999999999999999E-3</v>
      </c>
      <c r="P78" s="226">
        <v>0</v>
      </c>
      <c r="Q78" s="226">
        <f>ROUND(E78*P78,5)</f>
        <v>0</v>
      </c>
      <c r="R78" s="226"/>
      <c r="S78" s="226"/>
      <c r="T78" s="227">
        <v>0.20699999999999999</v>
      </c>
      <c r="U78" s="226">
        <f>ROUND(E78*T78,2)</f>
        <v>1.24</v>
      </c>
      <c r="V78" s="216"/>
      <c r="W78" s="216"/>
      <c r="X78" s="216"/>
      <c r="Y78" s="216"/>
      <c r="Z78" s="216"/>
      <c r="AA78" s="216"/>
      <c r="AB78" s="216"/>
      <c r="AC78" s="216"/>
      <c r="AD78" s="216"/>
      <c r="AE78" s="216" t="s">
        <v>111</v>
      </c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 x14ac:dyDescent="0.2">
      <c r="A79" s="217">
        <v>64</v>
      </c>
      <c r="B79" s="223" t="s">
        <v>247</v>
      </c>
      <c r="C79" s="266" t="s">
        <v>248</v>
      </c>
      <c r="D79" s="225" t="s">
        <v>203</v>
      </c>
      <c r="E79" s="231">
        <v>5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0</v>
      </c>
      <c r="M79" s="234">
        <f>G79*(1+L79/100)</f>
        <v>0</v>
      </c>
      <c r="N79" s="226">
        <v>3.2000000000000003E-4</v>
      </c>
      <c r="O79" s="226">
        <f>ROUND(E79*N79,5)</f>
        <v>1.6000000000000001E-3</v>
      </c>
      <c r="P79" s="226">
        <v>0</v>
      </c>
      <c r="Q79" s="226">
        <f>ROUND(E79*P79,5)</f>
        <v>0</v>
      </c>
      <c r="R79" s="226"/>
      <c r="S79" s="226"/>
      <c r="T79" s="227">
        <v>0.22700000000000001</v>
      </c>
      <c r="U79" s="226">
        <f>ROUND(E79*T79,2)</f>
        <v>1.1399999999999999</v>
      </c>
      <c r="V79" s="216"/>
      <c r="W79" s="216"/>
      <c r="X79" s="216"/>
      <c r="Y79" s="216"/>
      <c r="Z79" s="216"/>
      <c r="AA79" s="216"/>
      <c r="AB79" s="216"/>
      <c r="AC79" s="216"/>
      <c r="AD79" s="216"/>
      <c r="AE79" s="216" t="s">
        <v>111</v>
      </c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 x14ac:dyDescent="0.2">
      <c r="A80" s="217">
        <v>65</v>
      </c>
      <c r="B80" s="223" t="s">
        <v>249</v>
      </c>
      <c r="C80" s="266" t="s">
        <v>250</v>
      </c>
      <c r="D80" s="225" t="s">
        <v>203</v>
      </c>
      <c r="E80" s="231">
        <v>2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0</v>
      </c>
      <c r="M80" s="234">
        <f>G80*(1+L80/100)</f>
        <v>0</v>
      </c>
      <c r="N80" s="226">
        <v>5.1999999999999995E-4</v>
      </c>
      <c r="O80" s="226">
        <f>ROUND(E80*N80,5)</f>
        <v>1.0399999999999999E-3</v>
      </c>
      <c r="P80" s="226">
        <v>0</v>
      </c>
      <c r="Q80" s="226">
        <f>ROUND(E80*P80,5)</f>
        <v>0</v>
      </c>
      <c r="R80" s="226"/>
      <c r="S80" s="226"/>
      <c r="T80" s="227">
        <v>0.26900000000000002</v>
      </c>
      <c r="U80" s="226">
        <f>ROUND(E80*T80,2)</f>
        <v>0.54</v>
      </c>
      <c r="V80" s="216"/>
      <c r="W80" s="216"/>
      <c r="X80" s="216"/>
      <c r="Y80" s="216"/>
      <c r="Z80" s="216"/>
      <c r="AA80" s="216"/>
      <c r="AB80" s="216"/>
      <c r="AC80" s="216"/>
      <c r="AD80" s="216"/>
      <c r="AE80" s="216" t="s">
        <v>111</v>
      </c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 x14ac:dyDescent="0.2">
      <c r="A81" s="217">
        <v>66</v>
      </c>
      <c r="B81" s="223" t="s">
        <v>251</v>
      </c>
      <c r="C81" s="266" t="s">
        <v>252</v>
      </c>
      <c r="D81" s="225" t="s">
        <v>203</v>
      </c>
      <c r="E81" s="231">
        <v>2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0</v>
      </c>
      <c r="M81" s="234">
        <f>G81*(1+L81/100)</f>
        <v>0</v>
      </c>
      <c r="N81" s="226">
        <v>7.6999999999999996E-4</v>
      </c>
      <c r="O81" s="226">
        <f>ROUND(E81*N81,5)</f>
        <v>1.5399999999999999E-3</v>
      </c>
      <c r="P81" s="226">
        <v>0</v>
      </c>
      <c r="Q81" s="226">
        <f>ROUND(E81*P81,5)</f>
        <v>0</v>
      </c>
      <c r="R81" s="226"/>
      <c r="S81" s="226"/>
      <c r="T81" s="227">
        <v>0.35099999999999998</v>
      </c>
      <c r="U81" s="226">
        <f>ROUND(E81*T81,2)</f>
        <v>0.7</v>
      </c>
      <c r="V81" s="216"/>
      <c r="W81" s="216"/>
      <c r="X81" s="216"/>
      <c r="Y81" s="216"/>
      <c r="Z81" s="216"/>
      <c r="AA81" s="216"/>
      <c r="AB81" s="216"/>
      <c r="AC81" s="216"/>
      <c r="AD81" s="216"/>
      <c r="AE81" s="216" t="s">
        <v>111</v>
      </c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 x14ac:dyDescent="0.2">
      <c r="A82" s="217">
        <v>67</v>
      </c>
      <c r="B82" s="223" t="s">
        <v>253</v>
      </c>
      <c r="C82" s="266" t="s">
        <v>254</v>
      </c>
      <c r="D82" s="225" t="s">
        <v>203</v>
      </c>
      <c r="E82" s="231">
        <v>4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0</v>
      </c>
      <c r="M82" s="234">
        <f>G82*(1+L82/100)</f>
        <v>0</v>
      </c>
      <c r="N82" s="226">
        <v>1.33E-3</v>
      </c>
      <c r="O82" s="226">
        <f>ROUND(E82*N82,5)</f>
        <v>5.3200000000000001E-3</v>
      </c>
      <c r="P82" s="226">
        <v>0</v>
      </c>
      <c r="Q82" s="226">
        <f>ROUND(E82*P82,5)</f>
        <v>0</v>
      </c>
      <c r="R82" s="226"/>
      <c r="S82" s="226"/>
      <c r="T82" s="227">
        <v>0.42399999999999999</v>
      </c>
      <c r="U82" s="226">
        <f>ROUND(E82*T82,2)</f>
        <v>1.7</v>
      </c>
      <c r="V82" s="216"/>
      <c r="W82" s="216"/>
      <c r="X82" s="216"/>
      <c r="Y82" s="216"/>
      <c r="Z82" s="216"/>
      <c r="AA82" s="216"/>
      <c r="AB82" s="216"/>
      <c r="AC82" s="216"/>
      <c r="AD82" s="216"/>
      <c r="AE82" s="216" t="s">
        <v>111</v>
      </c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 x14ac:dyDescent="0.2">
      <c r="A83" s="217">
        <v>68</v>
      </c>
      <c r="B83" s="223" t="s">
        <v>255</v>
      </c>
      <c r="C83" s="266" t="s">
        <v>256</v>
      </c>
      <c r="D83" s="225" t="s">
        <v>203</v>
      </c>
      <c r="E83" s="231">
        <v>2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0</v>
      </c>
      <c r="M83" s="234">
        <f>G83*(1+L83/100)</f>
        <v>0</v>
      </c>
      <c r="N83" s="226">
        <v>2.9999999999999997E-4</v>
      </c>
      <c r="O83" s="226">
        <f>ROUND(E83*N83,5)</f>
        <v>5.9999999999999995E-4</v>
      </c>
      <c r="P83" s="226">
        <v>0</v>
      </c>
      <c r="Q83" s="226">
        <f>ROUND(E83*P83,5)</f>
        <v>0</v>
      </c>
      <c r="R83" s="226"/>
      <c r="S83" s="226"/>
      <c r="T83" s="227">
        <v>8.3000000000000004E-2</v>
      </c>
      <c r="U83" s="226">
        <f>ROUND(E83*T83,2)</f>
        <v>0.17</v>
      </c>
      <c r="V83" s="216"/>
      <c r="W83" s="216"/>
      <c r="X83" s="216"/>
      <c r="Y83" s="216"/>
      <c r="Z83" s="216"/>
      <c r="AA83" s="216"/>
      <c r="AB83" s="216"/>
      <c r="AC83" s="216"/>
      <c r="AD83" s="216"/>
      <c r="AE83" s="216" t="s">
        <v>111</v>
      </c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 x14ac:dyDescent="0.2">
      <c r="A84" s="217">
        <v>69</v>
      </c>
      <c r="B84" s="223" t="s">
        <v>257</v>
      </c>
      <c r="C84" s="266" t="s">
        <v>258</v>
      </c>
      <c r="D84" s="225" t="s">
        <v>203</v>
      </c>
      <c r="E84" s="231">
        <v>6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0</v>
      </c>
      <c r="M84" s="234">
        <f>G84*(1+L84/100)</f>
        <v>0</v>
      </c>
      <c r="N84" s="226">
        <v>4.0000000000000002E-4</v>
      </c>
      <c r="O84" s="226">
        <f>ROUND(E84*N84,5)</f>
        <v>2.3999999999999998E-3</v>
      </c>
      <c r="P84" s="226">
        <v>0</v>
      </c>
      <c r="Q84" s="226">
        <f>ROUND(E84*P84,5)</f>
        <v>0</v>
      </c>
      <c r="R84" s="226"/>
      <c r="S84" s="226"/>
      <c r="T84" s="227">
        <v>0.114</v>
      </c>
      <c r="U84" s="226">
        <f>ROUND(E84*T84,2)</f>
        <v>0.68</v>
      </c>
      <c r="V84" s="216"/>
      <c r="W84" s="216"/>
      <c r="X84" s="216"/>
      <c r="Y84" s="216"/>
      <c r="Z84" s="216"/>
      <c r="AA84" s="216"/>
      <c r="AB84" s="216"/>
      <c r="AC84" s="216"/>
      <c r="AD84" s="216"/>
      <c r="AE84" s="216" t="s">
        <v>111</v>
      </c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 x14ac:dyDescent="0.2">
      <c r="A85" s="217">
        <v>70</v>
      </c>
      <c r="B85" s="223" t="s">
        <v>259</v>
      </c>
      <c r="C85" s="266" t="s">
        <v>260</v>
      </c>
      <c r="D85" s="225" t="s">
        <v>203</v>
      </c>
      <c r="E85" s="231">
        <v>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0</v>
      </c>
      <c r="M85" s="234">
        <f>G85*(1+L85/100)</f>
        <v>0</v>
      </c>
      <c r="N85" s="226">
        <v>4.0000000000000002E-4</v>
      </c>
      <c r="O85" s="226">
        <f>ROUND(E85*N85,5)</f>
        <v>4.0000000000000002E-4</v>
      </c>
      <c r="P85" s="226">
        <v>0</v>
      </c>
      <c r="Q85" s="226">
        <f>ROUND(E85*P85,5)</f>
        <v>0</v>
      </c>
      <c r="R85" s="226"/>
      <c r="S85" s="226"/>
      <c r="T85" s="227">
        <v>0.20699999999999999</v>
      </c>
      <c r="U85" s="226">
        <f>ROUND(E85*T85,2)</f>
        <v>0.21</v>
      </c>
      <c r="V85" s="216"/>
      <c r="W85" s="216"/>
      <c r="X85" s="216"/>
      <c r="Y85" s="216"/>
      <c r="Z85" s="216"/>
      <c r="AA85" s="216"/>
      <c r="AB85" s="216"/>
      <c r="AC85" s="216"/>
      <c r="AD85" s="216"/>
      <c r="AE85" s="216" t="s">
        <v>111</v>
      </c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 x14ac:dyDescent="0.2">
      <c r="A86" s="217">
        <v>71</v>
      </c>
      <c r="B86" s="223" t="s">
        <v>261</v>
      </c>
      <c r="C86" s="266" t="s">
        <v>262</v>
      </c>
      <c r="D86" s="225" t="s">
        <v>203</v>
      </c>
      <c r="E86" s="231">
        <v>3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0</v>
      </c>
      <c r="M86" s="234">
        <f>G86*(1+L86/100)</f>
        <v>0</v>
      </c>
      <c r="N86" s="226">
        <v>5.0000000000000001E-4</v>
      </c>
      <c r="O86" s="226">
        <f>ROUND(E86*N86,5)</f>
        <v>1.5E-3</v>
      </c>
      <c r="P86" s="226">
        <v>0</v>
      </c>
      <c r="Q86" s="226">
        <f>ROUND(E86*P86,5)</f>
        <v>0</v>
      </c>
      <c r="R86" s="226"/>
      <c r="S86" s="226"/>
      <c r="T86" s="227">
        <v>0.22700000000000001</v>
      </c>
      <c r="U86" s="226">
        <f>ROUND(E86*T86,2)</f>
        <v>0.68</v>
      </c>
      <c r="V86" s="216"/>
      <c r="W86" s="216"/>
      <c r="X86" s="216"/>
      <c r="Y86" s="216"/>
      <c r="Z86" s="216"/>
      <c r="AA86" s="216"/>
      <c r="AB86" s="216"/>
      <c r="AC86" s="216"/>
      <c r="AD86" s="216"/>
      <c r="AE86" s="216" t="s">
        <v>111</v>
      </c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 x14ac:dyDescent="0.2">
      <c r="A87" s="217">
        <v>72</v>
      </c>
      <c r="B87" s="223" t="s">
        <v>263</v>
      </c>
      <c r="C87" s="266" t="s">
        <v>264</v>
      </c>
      <c r="D87" s="225" t="s">
        <v>203</v>
      </c>
      <c r="E87" s="231">
        <v>2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0</v>
      </c>
      <c r="M87" s="234">
        <f>G87*(1+L87/100)</f>
        <v>0</v>
      </c>
      <c r="N87" s="226">
        <v>2.4000000000000001E-4</v>
      </c>
      <c r="O87" s="226">
        <f>ROUND(E87*N87,5)</f>
        <v>4.8000000000000001E-4</v>
      </c>
      <c r="P87" s="226">
        <v>0</v>
      </c>
      <c r="Q87" s="226">
        <f>ROUND(E87*P87,5)</f>
        <v>0</v>
      </c>
      <c r="R87" s="226"/>
      <c r="S87" s="226"/>
      <c r="T87" s="227">
        <v>0.20699999999999999</v>
      </c>
      <c r="U87" s="226">
        <f>ROUND(E87*T87,2)</f>
        <v>0.41</v>
      </c>
      <c r="V87" s="216"/>
      <c r="W87" s="216"/>
      <c r="X87" s="216"/>
      <c r="Y87" s="216"/>
      <c r="Z87" s="216"/>
      <c r="AA87" s="216"/>
      <c r="AB87" s="216"/>
      <c r="AC87" s="216"/>
      <c r="AD87" s="216"/>
      <c r="AE87" s="216" t="s">
        <v>111</v>
      </c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 x14ac:dyDescent="0.2">
      <c r="A88" s="217">
        <v>73</v>
      </c>
      <c r="B88" s="223" t="s">
        <v>265</v>
      </c>
      <c r="C88" s="266" t="s">
        <v>266</v>
      </c>
      <c r="D88" s="225" t="s">
        <v>203</v>
      </c>
      <c r="E88" s="231">
        <v>1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0</v>
      </c>
      <c r="M88" s="234">
        <f>G88*(1+L88/100)</f>
        <v>0</v>
      </c>
      <c r="N88" s="226">
        <v>3.6999999999999999E-4</v>
      </c>
      <c r="O88" s="226">
        <f>ROUND(E88*N88,5)</f>
        <v>3.6999999999999999E-4</v>
      </c>
      <c r="P88" s="226">
        <v>0</v>
      </c>
      <c r="Q88" s="226">
        <f>ROUND(E88*P88,5)</f>
        <v>0</v>
      </c>
      <c r="R88" s="226"/>
      <c r="S88" s="226"/>
      <c r="T88" s="227">
        <v>0.22700000000000001</v>
      </c>
      <c r="U88" s="226">
        <f>ROUND(E88*T88,2)</f>
        <v>0.23</v>
      </c>
      <c r="V88" s="216"/>
      <c r="W88" s="216"/>
      <c r="X88" s="216"/>
      <c r="Y88" s="216"/>
      <c r="Z88" s="216"/>
      <c r="AA88" s="216"/>
      <c r="AB88" s="216"/>
      <c r="AC88" s="216"/>
      <c r="AD88" s="216"/>
      <c r="AE88" s="216" t="s">
        <v>111</v>
      </c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 x14ac:dyDescent="0.2">
      <c r="A89" s="217">
        <v>74</v>
      </c>
      <c r="B89" s="223" t="s">
        <v>267</v>
      </c>
      <c r="C89" s="266" t="s">
        <v>268</v>
      </c>
      <c r="D89" s="225" t="s">
        <v>203</v>
      </c>
      <c r="E89" s="231">
        <v>6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0</v>
      </c>
      <c r="M89" s="234">
        <f>G89*(1+L89/100)</f>
        <v>0</v>
      </c>
      <c r="N89" s="226">
        <v>7.5000000000000002E-4</v>
      </c>
      <c r="O89" s="226">
        <f>ROUND(E89*N89,5)</f>
        <v>4.4999999999999997E-3</v>
      </c>
      <c r="P89" s="226">
        <v>0</v>
      </c>
      <c r="Q89" s="226">
        <f>ROUND(E89*P89,5)</f>
        <v>0</v>
      </c>
      <c r="R89" s="226"/>
      <c r="S89" s="226"/>
      <c r="T89" s="227">
        <v>0.20599999999999999</v>
      </c>
      <c r="U89" s="226">
        <f>ROUND(E89*T89,2)</f>
        <v>1.24</v>
      </c>
      <c r="V89" s="216"/>
      <c r="W89" s="216"/>
      <c r="X89" s="216"/>
      <c r="Y89" s="216"/>
      <c r="Z89" s="216"/>
      <c r="AA89" s="216"/>
      <c r="AB89" s="216"/>
      <c r="AC89" s="216"/>
      <c r="AD89" s="216"/>
      <c r="AE89" s="216" t="s">
        <v>111</v>
      </c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 x14ac:dyDescent="0.2">
      <c r="A90" s="217">
        <v>75</v>
      </c>
      <c r="B90" s="223" t="s">
        <v>269</v>
      </c>
      <c r="C90" s="266" t="s">
        <v>270</v>
      </c>
      <c r="D90" s="225" t="s">
        <v>122</v>
      </c>
      <c r="E90" s="231">
        <v>5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0</v>
      </c>
      <c r="M90" s="234">
        <f>G90*(1+L90/100)</f>
        <v>0</v>
      </c>
      <c r="N90" s="226">
        <v>5.9999999999999995E-4</v>
      </c>
      <c r="O90" s="226">
        <f>ROUND(E90*N90,5)</f>
        <v>3.0000000000000001E-3</v>
      </c>
      <c r="P90" s="226">
        <v>0</v>
      </c>
      <c r="Q90" s="226">
        <f>ROUND(E90*P90,5)</f>
        <v>0</v>
      </c>
      <c r="R90" s="226"/>
      <c r="S90" s="226"/>
      <c r="T90" s="227">
        <v>0</v>
      </c>
      <c r="U90" s="226">
        <f>ROUND(E90*T90,2)</f>
        <v>0</v>
      </c>
      <c r="V90" s="216"/>
      <c r="W90" s="216"/>
      <c r="X90" s="216"/>
      <c r="Y90" s="216"/>
      <c r="Z90" s="216"/>
      <c r="AA90" s="216"/>
      <c r="AB90" s="216"/>
      <c r="AC90" s="216"/>
      <c r="AD90" s="216"/>
      <c r="AE90" s="216" t="s">
        <v>111</v>
      </c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 x14ac:dyDescent="0.2">
      <c r="A91" s="217">
        <v>76</v>
      </c>
      <c r="B91" s="223" t="s">
        <v>271</v>
      </c>
      <c r="C91" s="266" t="s">
        <v>272</v>
      </c>
      <c r="D91" s="225" t="s">
        <v>203</v>
      </c>
      <c r="E91" s="231">
        <v>8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0</v>
      </c>
      <c r="M91" s="234">
        <f>G91*(1+L91/100)</f>
        <v>0</v>
      </c>
      <c r="N91" s="226">
        <v>6.7000000000000002E-4</v>
      </c>
      <c r="O91" s="226">
        <f>ROUND(E91*N91,5)</f>
        <v>5.3600000000000002E-3</v>
      </c>
      <c r="P91" s="226">
        <v>0</v>
      </c>
      <c r="Q91" s="226">
        <f>ROUND(E91*P91,5)</f>
        <v>0</v>
      </c>
      <c r="R91" s="226"/>
      <c r="S91" s="226"/>
      <c r="T91" s="227">
        <v>0.38100000000000001</v>
      </c>
      <c r="U91" s="226">
        <f>ROUND(E91*T91,2)</f>
        <v>3.05</v>
      </c>
      <c r="V91" s="216"/>
      <c r="W91" s="216"/>
      <c r="X91" s="216"/>
      <c r="Y91" s="216"/>
      <c r="Z91" s="216"/>
      <c r="AA91" s="216"/>
      <c r="AB91" s="216"/>
      <c r="AC91" s="216"/>
      <c r="AD91" s="216"/>
      <c r="AE91" s="216" t="s">
        <v>111</v>
      </c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 x14ac:dyDescent="0.2">
      <c r="A92" s="217">
        <v>77</v>
      </c>
      <c r="B92" s="223" t="s">
        <v>273</v>
      </c>
      <c r="C92" s="266" t="s">
        <v>274</v>
      </c>
      <c r="D92" s="225" t="s">
        <v>203</v>
      </c>
      <c r="E92" s="231">
        <v>8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0</v>
      </c>
      <c r="M92" s="234">
        <f>G92*(1+L92/100)</f>
        <v>0</v>
      </c>
      <c r="N92" s="226">
        <v>2.5200000000000001E-3</v>
      </c>
      <c r="O92" s="226">
        <f>ROUND(E92*N92,5)</f>
        <v>2.0160000000000001E-2</v>
      </c>
      <c r="P92" s="226">
        <v>0</v>
      </c>
      <c r="Q92" s="226">
        <f>ROUND(E92*P92,5)</f>
        <v>0</v>
      </c>
      <c r="R92" s="226"/>
      <c r="S92" s="226"/>
      <c r="T92" s="227">
        <v>0.433</v>
      </c>
      <c r="U92" s="226">
        <f>ROUND(E92*T92,2)</f>
        <v>3.46</v>
      </c>
      <c r="V92" s="216"/>
      <c r="W92" s="216"/>
      <c r="X92" s="216"/>
      <c r="Y92" s="216"/>
      <c r="Z92" s="216"/>
      <c r="AA92" s="216"/>
      <c r="AB92" s="216"/>
      <c r="AC92" s="216"/>
      <c r="AD92" s="216"/>
      <c r="AE92" s="216" t="s">
        <v>111</v>
      </c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 x14ac:dyDescent="0.2">
      <c r="A93" s="217">
        <v>78</v>
      </c>
      <c r="B93" s="223" t="s">
        <v>275</v>
      </c>
      <c r="C93" s="266" t="s">
        <v>276</v>
      </c>
      <c r="D93" s="225" t="s">
        <v>122</v>
      </c>
      <c r="E93" s="231">
        <v>18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0</v>
      </c>
      <c r="M93" s="234">
        <f>G93*(1+L93/100)</f>
        <v>0</v>
      </c>
      <c r="N93" s="226">
        <v>1E-4</v>
      </c>
      <c r="O93" s="226">
        <f>ROUND(E93*N93,5)</f>
        <v>1.8E-3</v>
      </c>
      <c r="P93" s="226">
        <v>0</v>
      </c>
      <c r="Q93" s="226">
        <f>ROUND(E93*P93,5)</f>
        <v>0</v>
      </c>
      <c r="R93" s="226"/>
      <c r="S93" s="226"/>
      <c r="T93" s="227">
        <v>0</v>
      </c>
      <c r="U93" s="226">
        <f>ROUND(E93*T93,2)</f>
        <v>0</v>
      </c>
      <c r="V93" s="216"/>
      <c r="W93" s="216"/>
      <c r="X93" s="216"/>
      <c r="Y93" s="216"/>
      <c r="Z93" s="216"/>
      <c r="AA93" s="216"/>
      <c r="AB93" s="216"/>
      <c r="AC93" s="216"/>
      <c r="AD93" s="216"/>
      <c r="AE93" s="216" t="s">
        <v>111</v>
      </c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 x14ac:dyDescent="0.2">
      <c r="A94" s="217">
        <v>79</v>
      </c>
      <c r="B94" s="223" t="s">
        <v>277</v>
      </c>
      <c r="C94" s="266" t="s">
        <v>278</v>
      </c>
      <c r="D94" s="225" t="s">
        <v>203</v>
      </c>
      <c r="E94" s="231">
        <v>2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0</v>
      </c>
      <c r="M94" s="234">
        <f>G94*(1+L94/100)</f>
        <v>0</v>
      </c>
      <c r="N94" s="226">
        <v>6.4999999999999997E-4</v>
      </c>
      <c r="O94" s="226">
        <f>ROUND(E94*N94,5)</f>
        <v>1.2999999999999999E-3</v>
      </c>
      <c r="P94" s="226">
        <v>0</v>
      </c>
      <c r="Q94" s="226">
        <f>ROUND(E94*P94,5)</f>
        <v>0</v>
      </c>
      <c r="R94" s="226"/>
      <c r="S94" s="226"/>
      <c r="T94" s="227">
        <v>0.16500000000000001</v>
      </c>
      <c r="U94" s="226">
        <f>ROUND(E94*T94,2)</f>
        <v>0.33</v>
      </c>
      <c r="V94" s="216"/>
      <c r="W94" s="216"/>
      <c r="X94" s="216"/>
      <c r="Y94" s="216"/>
      <c r="Z94" s="216"/>
      <c r="AA94" s="216"/>
      <c r="AB94" s="216"/>
      <c r="AC94" s="216"/>
      <c r="AD94" s="216"/>
      <c r="AE94" s="216" t="s">
        <v>111</v>
      </c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 x14ac:dyDescent="0.2">
      <c r="A95" s="217">
        <v>80</v>
      </c>
      <c r="B95" s="223" t="s">
        <v>279</v>
      </c>
      <c r="C95" s="266" t="s">
        <v>280</v>
      </c>
      <c r="D95" s="225" t="s">
        <v>203</v>
      </c>
      <c r="E95" s="231">
        <v>14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0</v>
      </c>
      <c r="M95" s="234">
        <f>G95*(1+L95/100)</f>
        <v>0</v>
      </c>
      <c r="N95" s="226">
        <v>3.5400000000000002E-3</v>
      </c>
      <c r="O95" s="226">
        <f>ROUND(E95*N95,5)</f>
        <v>4.956E-2</v>
      </c>
      <c r="P95" s="226">
        <v>0</v>
      </c>
      <c r="Q95" s="226">
        <f>ROUND(E95*P95,5)</f>
        <v>0</v>
      </c>
      <c r="R95" s="226"/>
      <c r="S95" s="226"/>
      <c r="T95" s="227">
        <v>0.14099999999999999</v>
      </c>
      <c r="U95" s="226">
        <f>ROUND(E95*T95,2)</f>
        <v>1.97</v>
      </c>
      <c r="V95" s="216"/>
      <c r="W95" s="216"/>
      <c r="X95" s="216"/>
      <c r="Y95" s="216"/>
      <c r="Z95" s="216"/>
      <c r="AA95" s="216"/>
      <c r="AB95" s="216"/>
      <c r="AC95" s="216"/>
      <c r="AD95" s="216"/>
      <c r="AE95" s="216" t="s">
        <v>111</v>
      </c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 x14ac:dyDescent="0.2">
      <c r="A96" s="217">
        <v>81</v>
      </c>
      <c r="B96" s="223" t="s">
        <v>281</v>
      </c>
      <c r="C96" s="266" t="s">
        <v>282</v>
      </c>
      <c r="D96" s="225" t="s">
        <v>203</v>
      </c>
      <c r="E96" s="231">
        <v>4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0</v>
      </c>
      <c r="M96" s="234">
        <f>G96*(1+L96/100)</f>
        <v>0</v>
      </c>
      <c r="N96" s="226">
        <v>4.1399999999999996E-3</v>
      </c>
      <c r="O96" s="226">
        <f>ROUND(E96*N96,5)</f>
        <v>1.6559999999999998E-2</v>
      </c>
      <c r="P96" s="226">
        <v>0</v>
      </c>
      <c r="Q96" s="226">
        <f>ROUND(E96*P96,5)</f>
        <v>0</v>
      </c>
      <c r="R96" s="226"/>
      <c r="S96" s="226"/>
      <c r="T96" s="227">
        <v>0.151</v>
      </c>
      <c r="U96" s="226">
        <f>ROUND(E96*T96,2)</f>
        <v>0.6</v>
      </c>
      <c r="V96" s="216"/>
      <c r="W96" s="216"/>
      <c r="X96" s="216"/>
      <c r="Y96" s="216"/>
      <c r="Z96" s="216"/>
      <c r="AA96" s="216"/>
      <c r="AB96" s="216"/>
      <c r="AC96" s="216"/>
      <c r="AD96" s="216"/>
      <c r="AE96" s="216" t="s">
        <v>111</v>
      </c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 x14ac:dyDescent="0.2">
      <c r="A97" s="217">
        <v>82</v>
      </c>
      <c r="B97" s="223" t="s">
        <v>283</v>
      </c>
      <c r="C97" s="266" t="s">
        <v>284</v>
      </c>
      <c r="D97" s="225" t="s">
        <v>203</v>
      </c>
      <c r="E97" s="231">
        <v>4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0</v>
      </c>
      <c r="M97" s="234">
        <f>G97*(1+L97/100)</f>
        <v>0</v>
      </c>
      <c r="N97" s="226">
        <v>6.0400000000000002E-3</v>
      </c>
      <c r="O97" s="226">
        <f>ROUND(E97*N97,5)</f>
        <v>2.4160000000000001E-2</v>
      </c>
      <c r="P97" s="226">
        <v>0</v>
      </c>
      <c r="Q97" s="226">
        <f>ROUND(E97*P97,5)</f>
        <v>0</v>
      </c>
      <c r="R97" s="226"/>
      <c r="S97" s="226"/>
      <c r="T97" s="227">
        <v>0.251</v>
      </c>
      <c r="U97" s="226">
        <f>ROUND(E97*T97,2)</f>
        <v>1</v>
      </c>
      <c r="V97" s="216"/>
      <c r="W97" s="216"/>
      <c r="X97" s="216"/>
      <c r="Y97" s="216"/>
      <c r="Z97" s="216"/>
      <c r="AA97" s="216"/>
      <c r="AB97" s="216"/>
      <c r="AC97" s="216"/>
      <c r="AD97" s="216"/>
      <c r="AE97" s="216" t="s">
        <v>111</v>
      </c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 x14ac:dyDescent="0.2">
      <c r="A98" s="217">
        <v>83</v>
      </c>
      <c r="B98" s="223" t="s">
        <v>285</v>
      </c>
      <c r="C98" s="266" t="s">
        <v>286</v>
      </c>
      <c r="D98" s="225" t="s">
        <v>203</v>
      </c>
      <c r="E98" s="231">
        <v>6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0</v>
      </c>
      <c r="M98" s="234">
        <f>G98*(1+L98/100)</f>
        <v>0</v>
      </c>
      <c r="N98" s="226">
        <v>1.576E-2</v>
      </c>
      <c r="O98" s="226">
        <f>ROUND(E98*N98,5)</f>
        <v>9.4560000000000005E-2</v>
      </c>
      <c r="P98" s="226">
        <v>0</v>
      </c>
      <c r="Q98" s="226">
        <f>ROUND(E98*P98,5)</f>
        <v>0</v>
      </c>
      <c r="R98" s="226"/>
      <c r="S98" s="226"/>
      <c r="T98" s="227">
        <v>1.03</v>
      </c>
      <c r="U98" s="226">
        <f>ROUND(E98*T98,2)</f>
        <v>6.18</v>
      </c>
      <c r="V98" s="216"/>
      <c r="W98" s="216"/>
      <c r="X98" s="216"/>
      <c r="Y98" s="216"/>
      <c r="Z98" s="216"/>
      <c r="AA98" s="216"/>
      <c r="AB98" s="216"/>
      <c r="AC98" s="216"/>
      <c r="AD98" s="216"/>
      <c r="AE98" s="216" t="s">
        <v>111</v>
      </c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 x14ac:dyDescent="0.2">
      <c r="A99" s="217">
        <v>84</v>
      </c>
      <c r="B99" s="223" t="s">
        <v>287</v>
      </c>
      <c r="C99" s="266" t="s">
        <v>288</v>
      </c>
      <c r="D99" s="225" t="s">
        <v>203</v>
      </c>
      <c r="E99" s="231">
        <v>2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0</v>
      </c>
      <c r="M99" s="234">
        <f>G99*(1+L99/100)</f>
        <v>0</v>
      </c>
      <c r="N99" s="226">
        <v>2.019E-2</v>
      </c>
      <c r="O99" s="226">
        <f>ROUND(E99*N99,5)</f>
        <v>4.0379999999999999E-2</v>
      </c>
      <c r="P99" s="226">
        <v>0</v>
      </c>
      <c r="Q99" s="226">
        <f>ROUND(E99*P99,5)</f>
        <v>0</v>
      </c>
      <c r="R99" s="226"/>
      <c r="S99" s="226"/>
      <c r="T99" s="227">
        <v>1.2170000000000001</v>
      </c>
      <c r="U99" s="226">
        <f>ROUND(E99*T99,2)</f>
        <v>2.4300000000000002</v>
      </c>
      <c r="V99" s="216"/>
      <c r="W99" s="216"/>
      <c r="X99" s="216"/>
      <c r="Y99" s="216"/>
      <c r="Z99" s="216"/>
      <c r="AA99" s="216"/>
      <c r="AB99" s="216"/>
      <c r="AC99" s="216"/>
      <c r="AD99" s="216"/>
      <c r="AE99" s="216" t="s">
        <v>111</v>
      </c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 x14ac:dyDescent="0.2">
      <c r="A100" s="217">
        <v>85</v>
      </c>
      <c r="B100" s="223" t="s">
        <v>289</v>
      </c>
      <c r="C100" s="266" t="s">
        <v>290</v>
      </c>
      <c r="D100" s="225" t="s">
        <v>203</v>
      </c>
      <c r="E100" s="231">
        <v>1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0</v>
      </c>
      <c r="M100" s="234">
        <f>G100*(1+L100/100)</f>
        <v>0</v>
      </c>
      <c r="N100" s="226">
        <v>3.0589999999999999E-2</v>
      </c>
      <c r="O100" s="226">
        <f>ROUND(E100*N100,5)</f>
        <v>3.0589999999999999E-2</v>
      </c>
      <c r="P100" s="226">
        <v>0</v>
      </c>
      <c r="Q100" s="226">
        <f>ROUND(E100*P100,5)</f>
        <v>0</v>
      </c>
      <c r="R100" s="226"/>
      <c r="S100" s="226"/>
      <c r="T100" s="227">
        <v>1.425</v>
      </c>
      <c r="U100" s="226">
        <f>ROUND(E100*T100,2)</f>
        <v>1.43</v>
      </c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 t="s">
        <v>111</v>
      </c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 x14ac:dyDescent="0.2">
      <c r="A101" s="217">
        <v>86</v>
      </c>
      <c r="B101" s="223" t="s">
        <v>291</v>
      </c>
      <c r="C101" s="266" t="s">
        <v>292</v>
      </c>
      <c r="D101" s="225" t="s">
        <v>203</v>
      </c>
      <c r="E101" s="231">
        <v>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0</v>
      </c>
      <c r="M101" s="234">
        <f>G101*(1+L101/100)</f>
        <v>0</v>
      </c>
      <c r="N101" s="226">
        <v>1.5789999999999998E-2</v>
      </c>
      <c r="O101" s="226">
        <f>ROUND(E101*N101,5)</f>
        <v>1.5789999999999998E-2</v>
      </c>
      <c r="P101" s="226">
        <v>0</v>
      </c>
      <c r="Q101" s="226">
        <f>ROUND(E101*P101,5)</f>
        <v>0</v>
      </c>
      <c r="R101" s="226"/>
      <c r="S101" s="226"/>
      <c r="T101" s="227">
        <v>1.238</v>
      </c>
      <c r="U101" s="226">
        <f>ROUND(E101*T101,2)</f>
        <v>1.24</v>
      </c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 t="s">
        <v>111</v>
      </c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 x14ac:dyDescent="0.2">
      <c r="A102" s="217">
        <v>87</v>
      </c>
      <c r="B102" s="223" t="s">
        <v>293</v>
      </c>
      <c r="C102" s="266" t="s">
        <v>294</v>
      </c>
      <c r="D102" s="225" t="s">
        <v>203</v>
      </c>
      <c r="E102" s="231">
        <v>1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0</v>
      </c>
      <c r="M102" s="234">
        <f>G102*(1+L102/100)</f>
        <v>0</v>
      </c>
      <c r="N102" s="226">
        <v>2.1389999999999999E-2</v>
      </c>
      <c r="O102" s="226">
        <f>ROUND(E102*N102,5)</f>
        <v>2.1389999999999999E-2</v>
      </c>
      <c r="P102" s="226">
        <v>0</v>
      </c>
      <c r="Q102" s="226">
        <f>ROUND(E102*P102,5)</f>
        <v>0</v>
      </c>
      <c r="R102" s="226"/>
      <c r="S102" s="226"/>
      <c r="T102" s="227">
        <v>1.446</v>
      </c>
      <c r="U102" s="226">
        <f>ROUND(E102*T102,2)</f>
        <v>1.45</v>
      </c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 t="s">
        <v>111</v>
      </c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1" x14ac:dyDescent="0.2">
      <c r="A103" s="217">
        <v>88</v>
      </c>
      <c r="B103" s="223" t="s">
        <v>295</v>
      </c>
      <c r="C103" s="266" t="s">
        <v>296</v>
      </c>
      <c r="D103" s="225" t="s">
        <v>110</v>
      </c>
      <c r="E103" s="231">
        <v>12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0</v>
      </c>
      <c r="M103" s="234">
        <f>G103*(1+L103/100)</f>
        <v>0</v>
      </c>
      <c r="N103" s="226">
        <v>2E-3</v>
      </c>
      <c r="O103" s="226">
        <f>ROUND(E103*N103,5)</f>
        <v>2.4E-2</v>
      </c>
      <c r="P103" s="226">
        <v>0</v>
      </c>
      <c r="Q103" s="226">
        <f>ROUND(E103*P103,5)</f>
        <v>0</v>
      </c>
      <c r="R103" s="226"/>
      <c r="S103" s="226"/>
      <c r="T103" s="227">
        <v>0</v>
      </c>
      <c r="U103" s="226">
        <f>ROUND(E103*T103,2)</f>
        <v>0</v>
      </c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 t="s">
        <v>111</v>
      </c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 x14ac:dyDescent="0.2">
      <c r="A104" s="217">
        <v>89</v>
      </c>
      <c r="B104" s="223" t="s">
        <v>297</v>
      </c>
      <c r="C104" s="266" t="s">
        <v>298</v>
      </c>
      <c r="D104" s="225" t="s">
        <v>110</v>
      </c>
      <c r="E104" s="231">
        <v>2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0</v>
      </c>
      <c r="M104" s="234">
        <f>G104*(1+L104/100)</f>
        <v>0</v>
      </c>
      <c r="N104" s="226">
        <v>2E-3</v>
      </c>
      <c r="O104" s="226">
        <f>ROUND(E104*N104,5)</f>
        <v>4.0000000000000001E-3</v>
      </c>
      <c r="P104" s="226">
        <v>0</v>
      </c>
      <c r="Q104" s="226">
        <f>ROUND(E104*P104,5)</f>
        <v>0</v>
      </c>
      <c r="R104" s="226"/>
      <c r="S104" s="226"/>
      <c r="T104" s="227">
        <v>0</v>
      </c>
      <c r="U104" s="226">
        <f>ROUND(E104*T104,2)</f>
        <v>0</v>
      </c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 t="s">
        <v>111</v>
      </c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 x14ac:dyDescent="0.2">
      <c r="A105" s="217">
        <v>90</v>
      </c>
      <c r="B105" s="223" t="s">
        <v>299</v>
      </c>
      <c r="C105" s="266" t="s">
        <v>300</v>
      </c>
      <c r="D105" s="225" t="s">
        <v>152</v>
      </c>
      <c r="E105" s="231">
        <v>22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0</v>
      </c>
      <c r="M105" s="234">
        <f>G105*(1+L105/100)</f>
        <v>0</v>
      </c>
      <c r="N105" s="226">
        <v>4.1399999999999996E-3</v>
      </c>
      <c r="O105" s="226">
        <f>ROUND(E105*N105,5)</f>
        <v>9.1079999999999994E-2</v>
      </c>
      <c r="P105" s="226">
        <v>0</v>
      </c>
      <c r="Q105" s="226">
        <f>ROUND(E105*P105,5)</f>
        <v>0</v>
      </c>
      <c r="R105" s="226"/>
      <c r="S105" s="226"/>
      <c r="T105" s="227">
        <v>0.59299999999999997</v>
      </c>
      <c r="U105" s="226">
        <f>ROUND(E105*T105,2)</f>
        <v>13.05</v>
      </c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 t="s">
        <v>111</v>
      </c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 x14ac:dyDescent="0.2">
      <c r="A106" s="217">
        <v>91</v>
      </c>
      <c r="B106" s="223" t="s">
        <v>301</v>
      </c>
      <c r="C106" s="266" t="s">
        <v>302</v>
      </c>
      <c r="D106" s="225" t="s">
        <v>152</v>
      </c>
      <c r="E106" s="231">
        <v>52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0</v>
      </c>
      <c r="M106" s="234">
        <f>G106*(1+L106/100)</f>
        <v>0</v>
      </c>
      <c r="N106" s="226">
        <v>5.4999999999999997E-3</v>
      </c>
      <c r="O106" s="226">
        <f>ROUND(E106*N106,5)</f>
        <v>0.28599999999999998</v>
      </c>
      <c r="P106" s="226">
        <v>0</v>
      </c>
      <c r="Q106" s="226">
        <f>ROUND(E106*P106,5)</f>
        <v>0</v>
      </c>
      <c r="R106" s="226"/>
      <c r="S106" s="226"/>
      <c r="T106" s="227">
        <v>0.66600000000000004</v>
      </c>
      <c r="U106" s="226">
        <f>ROUND(E106*T106,2)</f>
        <v>34.630000000000003</v>
      </c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 t="s">
        <v>111</v>
      </c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 x14ac:dyDescent="0.2">
      <c r="A107" s="217">
        <v>92</v>
      </c>
      <c r="B107" s="223" t="s">
        <v>303</v>
      </c>
      <c r="C107" s="266" t="s">
        <v>304</v>
      </c>
      <c r="D107" s="225" t="s">
        <v>152</v>
      </c>
      <c r="E107" s="231">
        <v>16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0</v>
      </c>
      <c r="M107" s="234">
        <f>G107*(1+L107/100)</f>
        <v>0</v>
      </c>
      <c r="N107" s="226">
        <v>6.62E-3</v>
      </c>
      <c r="O107" s="226">
        <f>ROUND(E107*N107,5)</f>
        <v>0.10592</v>
      </c>
      <c r="P107" s="226">
        <v>0</v>
      </c>
      <c r="Q107" s="226">
        <f>ROUND(E107*P107,5)</f>
        <v>0</v>
      </c>
      <c r="R107" s="226"/>
      <c r="S107" s="226"/>
      <c r="T107" s="227">
        <v>0.78</v>
      </c>
      <c r="U107" s="226">
        <f>ROUND(E107*T107,2)</f>
        <v>12.48</v>
      </c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 t="s">
        <v>111</v>
      </c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 x14ac:dyDescent="0.2">
      <c r="A108" s="217">
        <v>93</v>
      </c>
      <c r="B108" s="223" t="s">
        <v>305</v>
      </c>
      <c r="C108" s="266" t="s">
        <v>306</v>
      </c>
      <c r="D108" s="225" t="s">
        <v>152</v>
      </c>
      <c r="E108" s="231">
        <v>14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0</v>
      </c>
      <c r="M108" s="234">
        <f>G108*(1+L108/100)</f>
        <v>0</v>
      </c>
      <c r="N108" s="226">
        <v>8.4600000000000005E-3</v>
      </c>
      <c r="O108" s="226">
        <f>ROUND(E108*N108,5)</f>
        <v>0.11844</v>
      </c>
      <c r="P108" s="226">
        <v>0</v>
      </c>
      <c r="Q108" s="226">
        <f>ROUND(E108*P108,5)</f>
        <v>0</v>
      </c>
      <c r="R108" s="226"/>
      <c r="S108" s="226"/>
      <c r="T108" s="227">
        <v>0.95699999999999996</v>
      </c>
      <c r="U108" s="226">
        <f>ROUND(E108*T108,2)</f>
        <v>13.4</v>
      </c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 t="s">
        <v>111</v>
      </c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 x14ac:dyDescent="0.2">
      <c r="A109" s="217">
        <v>94</v>
      </c>
      <c r="B109" s="223" t="s">
        <v>307</v>
      </c>
      <c r="C109" s="266" t="s">
        <v>308</v>
      </c>
      <c r="D109" s="225" t="s">
        <v>158</v>
      </c>
      <c r="E109" s="231">
        <v>0.97892000000000001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0</v>
      </c>
      <c r="M109" s="234">
        <f>G109*(1+L109/100)</f>
        <v>0</v>
      </c>
      <c r="N109" s="226">
        <v>0</v>
      </c>
      <c r="O109" s="226">
        <f>ROUND(E109*N109,5)</f>
        <v>0</v>
      </c>
      <c r="P109" s="226">
        <v>0</v>
      </c>
      <c r="Q109" s="226">
        <f>ROUND(E109*P109,5)</f>
        <v>0</v>
      </c>
      <c r="R109" s="226"/>
      <c r="S109" s="226"/>
      <c r="T109" s="227">
        <v>2.3849999999999998</v>
      </c>
      <c r="U109" s="226">
        <f>ROUND(E109*T109,2)</f>
        <v>2.33</v>
      </c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 t="s">
        <v>111</v>
      </c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x14ac:dyDescent="0.2">
      <c r="A110" s="218" t="s">
        <v>106</v>
      </c>
      <c r="B110" s="224" t="s">
        <v>75</v>
      </c>
      <c r="C110" s="267" t="s">
        <v>76</v>
      </c>
      <c r="D110" s="228"/>
      <c r="E110" s="232"/>
      <c r="F110" s="235"/>
      <c r="G110" s="235">
        <f>SUMIF(AE111:AE113,"&lt;&gt;NOR",G111:G113)</f>
        <v>0</v>
      </c>
      <c r="H110" s="235"/>
      <c r="I110" s="235">
        <f>SUM(I111:I113)</f>
        <v>0</v>
      </c>
      <c r="J110" s="235"/>
      <c r="K110" s="235">
        <f>SUM(K111:K113)</f>
        <v>0</v>
      </c>
      <c r="L110" s="235"/>
      <c r="M110" s="235">
        <f>SUM(M111:M113)</f>
        <v>0</v>
      </c>
      <c r="N110" s="229"/>
      <c r="O110" s="229">
        <f>SUM(O111:O113)</f>
        <v>2.622E-2</v>
      </c>
      <c r="P110" s="229"/>
      <c r="Q110" s="229">
        <f>SUM(Q111:Q113)</f>
        <v>0</v>
      </c>
      <c r="R110" s="229"/>
      <c r="S110" s="229"/>
      <c r="T110" s="230"/>
      <c r="U110" s="229">
        <f>SUM(U111:U113)</f>
        <v>22.04</v>
      </c>
      <c r="AE110" t="s">
        <v>107</v>
      </c>
    </row>
    <row r="111" spans="1:60" outlineLevel="1" x14ac:dyDescent="0.2">
      <c r="A111" s="217">
        <v>95</v>
      </c>
      <c r="B111" s="223" t="s">
        <v>309</v>
      </c>
      <c r="C111" s="266" t="s">
        <v>310</v>
      </c>
      <c r="D111" s="225" t="s">
        <v>138</v>
      </c>
      <c r="E111" s="231">
        <v>40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0</v>
      </c>
      <c r="M111" s="234">
        <f>G111*(1+L111/100)</f>
        <v>0</v>
      </c>
      <c r="N111" s="226">
        <v>2.4000000000000001E-4</v>
      </c>
      <c r="O111" s="226">
        <f>ROUND(E111*N111,5)</f>
        <v>9.5999999999999992E-3</v>
      </c>
      <c r="P111" s="226">
        <v>0</v>
      </c>
      <c r="Q111" s="226">
        <f>ROUND(E111*P111,5)</f>
        <v>0</v>
      </c>
      <c r="R111" s="226"/>
      <c r="S111" s="226"/>
      <c r="T111" s="227">
        <v>0.28699999999999998</v>
      </c>
      <c r="U111" s="226">
        <f>ROUND(E111*T111,2)</f>
        <v>11.48</v>
      </c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 t="s">
        <v>111</v>
      </c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 x14ac:dyDescent="0.2">
      <c r="A112" s="217">
        <v>96</v>
      </c>
      <c r="B112" s="223" t="s">
        <v>311</v>
      </c>
      <c r="C112" s="266" t="s">
        <v>312</v>
      </c>
      <c r="D112" s="225" t="s">
        <v>155</v>
      </c>
      <c r="E112" s="231">
        <v>36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0</v>
      </c>
      <c r="M112" s="234">
        <f>G112*(1+L112/100)</f>
        <v>0</v>
      </c>
      <c r="N112" s="226">
        <v>6.9999999999999994E-5</v>
      </c>
      <c r="O112" s="226">
        <f>ROUND(E112*N112,5)</f>
        <v>2.5200000000000001E-3</v>
      </c>
      <c r="P112" s="226">
        <v>0</v>
      </c>
      <c r="Q112" s="226">
        <f>ROUND(E112*P112,5)</f>
        <v>0</v>
      </c>
      <c r="R112" s="226"/>
      <c r="S112" s="226"/>
      <c r="T112" s="227">
        <v>8.6999999999999994E-2</v>
      </c>
      <c r="U112" s="226">
        <f>ROUND(E112*T112,2)</f>
        <v>3.13</v>
      </c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 t="s">
        <v>111</v>
      </c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 x14ac:dyDescent="0.2">
      <c r="A113" s="217">
        <v>97</v>
      </c>
      <c r="B113" s="223" t="s">
        <v>313</v>
      </c>
      <c r="C113" s="266" t="s">
        <v>314</v>
      </c>
      <c r="D113" s="225" t="s">
        <v>203</v>
      </c>
      <c r="E113" s="231">
        <v>47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0</v>
      </c>
      <c r="M113" s="234">
        <f>G113*(1+L113/100)</f>
        <v>0</v>
      </c>
      <c r="N113" s="226">
        <v>2.9999999999999997E-4</v>
      </c>
      <c r="O113" s="226">
        <f>ROUND(E113*N113,5)</f>
        <v>1.41E-2</v>
      </c>
      <c r="P113" s="226">
        <v>0</v>
      </c>
      <c r="Q113" s="226">
        <f>ROUND(E113*P113,5)</f>
        <v>0</v>
      </c>
      <c r="R113" s="226"/>
      <c r="S113" s="226"/>
      <c r="T113" s="227">
        <v>0.158</v>
      </c>
      <c r="U113" s="226">
        <f>ROUND(E113*T113,2)</f>
        <v>7.43</v>
      </c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 t="s">
        <v>111</v>
      </c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x14ac:dyDescent="0.2">
      <c r="A114" s="218" t="s">
        <v>106</v>
      </c>
      <c r="B114" s="224" t="s">
        <v>77</v>
      </c>
      <c r="C114" s="267" t="s">
        <v>78</v>
      </c>
      <c r="D114" s="228"/>
      <c r="E114" s="232"/>
      <c r="F114" s="235"/>
      <c r="G114" s="235">
        <f>SUMIF(AE115:AE116,"&lt;&gt;NOR",G115:G116)</f>
        <v>0</v>
      </c>
      <c r="H114" s="235"/>
      <c r="I114" s="235">
        <f>SUM(I115:I116)</f>
        <v>0</v>
      </c>
      <c r="J114" s="235"/>
      <c r="K114" s="235">
        <f>SUM(K115:K116)</f>
        <v>0</v>
      </c>
      <c r="L114" s="235"/>
      <c r="M114" s="235">
        <f>SUM(M115:M116)</f>
        <v>0</v>
      </c>
      <c r="N114" s="229"/>
      <c r="O114" s="229">
        <f>SUM(O115:O116)</f>
        <v>0</v>
      </c>
      <c r="P114" s="229"/>
      <c r="Q114" s="229">
        <f>SUM(Q115:Q116)</f>
        <v>0</v>
      </c>
      <c r="R114" s="229"/>
      <c r="S114" s="229"/>
      <c r="T114" s="230"/>
      <c r="U114" s="229">
        <f>SUM(U115:U116)</f>
        <v>0</v>
      </c>
      <c r="AE114" t="s">
        <v>107</v>
      </c>
    </row>
    <row r="115" spans="1:60" outlineLevel="1" x14ac:dyDescent="0.2">
      <c r="A115" s="217">
        <v>98</v>
      </c>
      <c r="B115" s="223" t="s">
        <v>315</v>
      </c>
      <c r="C115" s="266" t="s">
        <v>316</v>
      </c>
      <c r="D115" s="225" t="s">
        <v>130</v>
      </c>
      <c r="E115" s="231">
        <v>72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0</v>
      </c>
      <c r="M115" s="234">
        <f>G115*(1+L115/100)</f>
        <v>0</v>
      </c>
      <c r="N115" s="226">
        <v>0</v>
      </c>
      <c r="O115" s="226">
        <f>ROUND(E115*N115,5)</f>
        <v>0</v>
      </c>
      <c r="P115" s="226">
        <v>0</v>
      </c>
      <c r="Q115" s="226">
        <f>ROUND(E115*P115,5)</f>
        <v>0</v>
      </c>
      <c r="R115" s="226"/>
      <c r="S115" s="226"/>
      <c r="T115" s="227">
        <v>0</v>
      </c>
      <c r="U115" s="226">
        <f>ROUND(E115*T115,2)</f>
        <v>0</v>
      </c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 t="s">
        <v>111</v>
      </c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 x14ac:dyDescent="0.2">
      <c r="A116" s="244">
        <v>99</v>
      </c>
      <c r="B116" s="245" t="s">
        <v>317</v>
      </c>
      <c r="C116" s="268" t="s">
        <v>318</v>
      </c>
      <c r="D116" s="246" t="s">
        <v>130</v>
      </c>
      <c r="E116" s="247">
        <v>20</v>
      </c>
      <c r="F116" s="248"/>
      <c r="G116" s="249">
        <f>ROUND(E116*F116,2)</f>
        <v>0</v>
      </c>
      <c r="H116" s="248"/>
      <c r="I116" s="249">
        <f>ROUND(E116*H116,2)</f>
        <v>0</v>
      </c>
      <c r="J116" s="248"/>
      <c r="K116" s="249">
        <f>ROUND(E116*J116,2)</f>
        <v>0</v>
      </c>
      <c r="L116" s="249">
        <v>0</v>
      </c>
      <c r="M116" s="249">
        <f>G116*(1+L116/100)</f>
        <v>0</v>
      </c>
      <c r="N116" s="250">
        <v>0</v>
      </c>
      <c r="O116" s="250">
        <f>ROUND(E116*N116,5)</f>
        <v>0</v>
      </c>
      <c r="P116" s="250">
        <v>0</v>
      </c>
      <c r="Q116" s="250">
        <f>ROUND(E116*P116,5)</f>
        <v>0</v>
      </c>
      <c r="R116" s="250"/>
      <c r="S116" s="250"/>
      <c r="T116" s="251">
        <v>0</v>
      </c>
      <c r="U116" s="250">
        <f>ROUND(E116*T116,2)</f>
        <v>0</v>
      </c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 t="s">
        <v>111</v>
      </c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x14ac:dyDescent="0.2">
      <c r="A117" s="6"/>
      <c r="B117" s="7" t="s">
        <v>319</v>
      </c>
      <c r="C117" s="269" t="s">
        <v>319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v>15</v>
      </c>
      <c r="AD117">
        <v>21</v>
      </c>
    </row>
    <row r="118" spans="1:60" x14ac:dyDescent="0.2">
      <c r="A118" s="252"/>
      <c r="B118" s="253">
        <v>26</v>
      </c>
      <c r="C118" s="270" t="s">
        <v>319</v>
      </c>
      <c r="D118" s="254"/>
      <c r="E118" s="254"/>
      <c r="F118" s="254"/>
      <c r="G118" s="265">
        <f>G8+G20+G22+G28+G32+G34+G39+G76+G110+G114</f>
        <v>0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AC118">
        <f>SUMIF(L7:L116,AC117,G7:G116)</f>
        <v>0</v>
      </c>
      <c r="AD118">
        <f>SUMIF(L7:L116,AD117,G7:G116)</f>
        <v>0</v>
      </c>
      <c r="AE118" t="s">
        <v>320</v>
      </c>
    </row>
    <row r="119" spans="1:60" x14ac:dyDescent="0.2">
      <c r="A119" s="6"/>
      <c r="B119" s="7" t="s">
        <v>319</v>
      </c>
      <c r="C119" s="269" t="s">
        <v>319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">
      <c r="A120" s="6"/>
      <c r="B120" s="7" t="s">
        <v>319</v>
      </c>
      <c r="C120" s="269" t="s">
        <v>319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">
      <c r="A121" s="255">
        <v>33</v>
      </c>
      <c r="B121" s="255"/>
      <c r="C121" s="271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">
      <c r="A122" s="256"/>
      <c r="B122" s="257"/>
      <c r="C122" s="272"/>
      <c r="D122" s="257"/>
      <c r="E122" s="257"/>
      <c r="F122" s="257"/>
      <c r="G122" s="258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E122" t="s">
        <v>321</v>
      </c>
    </row>
    <row r="123" spans="1:60" x14ac:dyDescent="0.2">
      <c r="A123" s="259"/>
      <c r="B123" s="260"/>
      <c r="C123" s="273"/>
      <c r="D123" s="260"/>
      <c r="E123" s="260"/>
      <c r="F123" s="260"/>
      <c r="G123" s="261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59"/>
      <c r="B124" s="260"/>
      <c r="C124" s="273"/>
      <c r="D124" s="260"/>
      <c r="E124" s="260"/>
      <c r="F124" s="260"/>
      <c r="G124" s="261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59"/>
      <c r="B125" s="260"/>
      <c r="C125" s="273"/>
      <c r="D125" s="260"/>
      <c r="E125" s="260"/>
      <c r="F125" s="260"/>
      <c r="G125" s="261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62"/>
      <c r="B126" s="263"/>
      <c r="C126" s="274"/>
      <c r="D126" s="263"/>
      <c r="E126" s="263"/>
      <c r="F126" s="263"/>
      <c r="G126" s="264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6"/>
      <c r="B127" s="7" t="s">
        <v>319</v>
      </c>
      <c r="C127" s="269" t="s">
        <v>319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C128" s="275"/>
      <c r="AE128" t="s">
        <v>322</v>
      </c>
    </row>
  </sheetData>
  <mergeCells count="6">
    <mergeCell ref="A1:G1"/>
    <mergeCell ref="C2:G2"/>
    <mergeCell ref="C3:G3"/>
    <mergeCell ref="C4:G4"/>
    <mergeCell ref="A121:C121"/>
    <mergeCell ref="A122:G126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Stastny</cp:lastModifiedBy>
  <cp:lastPrinted>2014-02-28T09:52:57Z</cp:lastPrinted>
  <dcterms:created xsi:type="dcterms:W3CDTF">2009-04-08T07:15:50Z</dcterms:created>
  <dcterms:modified xsi:type="dcterms:W3CDTF">2022-01-25T14:00:20Z</dcterms:modified>
</cp:coreProperties>
</file>